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arkova\Desktop\Мониторинг личностных результатов_итог\Мониторинг личностных результатов_на апробацию\Корректировка\Мониторинг личностных результатов\Электронные формы\"/>
    </mc:Choice>
  </mc:AlternateContent>
  <bookViews>
    <workbookView xWindow="120" yWindow="75" windowWidth="19095" windowHeight="11760"/>
  </bookViews>
  <sheets>
    <sheet name="Инструкция" sheetId="5" r:id="rId1"/>
    <sheet name="Данные из бланков" sheetId="1" r:id="rId2"/>
    <sheet name="Баллы и сумма" sheetId="2" state="hidden" r:id="rId3"/>
    <sheet name="итоги по ученикам_1" sheetId="3" state="hidden" r:id="rId4"/>
    <sheet name="Результаты ученика" sheetId="7" r:id="rId5"/>
    <sheet name="Результаты класса" sheetId="4" r:id="rId6"/>
    <sheet name="Лист3" sheetId="6" state="hidden" r:id="rId7"/>
    <sheet name="Диаграммы" sheetId="8" r:id="rId8"/>
  </sheets>
  <definedNames>
    <definedName name="_xlnm.Print_Titles" localSheetId="2">'Баллы и сумма'!$A:$B,'Баллы и сумма'!$2:$2</definedName>
    <definedName name="_xlnm.Print_Titles" localSheetId="7">Диаграммы!$1:$3</definedName>
    <definedName name="_xlnm.Print_Titles" localSheetId="3">'итоги по ученикам_1'!$A:$B,'итоги по ученикам_1'!$2:$3</definedName>
    <definedName name="_xlnm.Print_Titles" localSheetId="4">'Результаты ученика'!$A:$C</definedName>
    <definedName name="_xlnm.Print_Area" localSheetId="3">'итоги по ученикам_1'!$A$2:$G$43</definedName>
    <definedName name="ответы">'Данные из бланков'!$A:$W</definedName>
  </definedNames>
  <calcPr calcId="152511"/>
</workbook>
</file>

<file path=xl/calcChain.xml><?xml version="1.0" encoding="utf-8"?>
<calcChain xmlns="http://schemas.openxmlformats.org/spreadsheetml/2006/main">
  <c r="C43" i="7" l="1"/>
  <c r="B43" i="7"/>
  <c r="E43" i="7" s="1"/>
  <c r="C42" i="7"/>
  <c r="B42" i="7"/>
  <c r="F42" i="7" s="1"/>
  <c r="C41" i="7"/>
  <c r="B41" i="7"/>
  <c r="E41" i="7" s="1"/>
  <c r="C40" i="7"/>
  <c r="B40" i="7"/>
  <c r="F40" i="7" s="1"/>
  <c r="C39" i="7"/>
  <c r="B39" i="7"/>
  <c r="E39" i="7" s="1"/>
  <c r="C38" i="7"/>
  <c r="B38" i="7"/>
  <c r="F38" i="7" s="1"/>
  <c r="C37" i="7"/>
  <c r="B37" i="7"/>
  <c r="E37" i="7" s="1"/>
  <c r="C36" i="7"/>
  <c r="B36" i="7"/>
  <c r="F36" i="7" s="1"/>
  <c r="C35" i="7"/>
  <c r="B35" i="7"/>
  <c r="E35" i="7" s="1"/>
  <c r="C34" i="7"/>
  <c r="B34" i="7"/>
  <c r="F34" i="7" s="1"/>
  <c r="C33" i="7"/>
  <c r="B33" i="7"/>
  <c r="E33" i="7" s="1"/>
  <c r="C32" i="7"/>
  <c r="B32" i="7"/>
  <c r="F32" i="7" s="1"/>
  <c r="C31" i="7"/>
  <c r="B31" i="7"/>
  <c r="E31" i="7" s="1"/>
  <c r="C30" i="7"/>
  <c r="B30" i="7"/>
  <c r="F30" i="7" s="1"/>
  <c r="C29" i="7"/>
  <c r="B29" i="7"/>
  <c r="E29" i="7" s="1"/>
  <c r="C28" i="7"/>
  <c r="B28" i="7"/>
  <c r="F28" i="7" s="1"/>
  <c r="C27" i="7"/>
  <c r="B27" i="7"/>
  <c r="E27" i="7" s="1"/>
  <c r="C26" i="7"/>
  <c r="B26" i="7"/>
  <c r="F26" i="7" s="1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B6" i="4"/>
  <c r="D43" i="7" l="1"/>
  <c r="G27" i="7"/>
  <c r="D27" i="7"/>
  <c r="E28" i="7"/>
  <c r="G29" i="7"/>
  <c r="D29" i="7"/>
  <c r="E30" i="7"/>
  <c r="G35" i="7"/>
  <c r="D35" i="7"/>
  <c r="E36" i="7"/>
  <c r="G37" i="7"/>
  <c r="D37" i="7"/>
  <c r="E38" i="7"/>
  <c r="G31" i="7"/>
  <c r="G39" i="7"/>
  <c r="E26" i="7"/>
  <c r="D33" i="7"/>
  <c r="E34" i="7"/>
  <c r="D41" i="7"/>
  <c r="E42" i="7"/>
  <c r="G43" i="7"/>
  <c r="D31" i="7"/>
  <c r="E32" i="7"/>
  <c r="G33" i="7"/>
  <c r="D39" i="7"/>
  <c r="E40" i="7"/>
  <c r="G41" i="7"/>
  <c r="D26" i="7"/>
  <c r="F27" i="7"/>
  <c r="D28" i="7"/>
  <c r="F29" i="7"/>
  <c r="D30" i="7"/>
  <c r="F31" i="7"/>
  <c r="D32" i="7"/>
  <c r="F33" i="7"/>
  <c r="D34" i="7"/>
  <c r="F35" i="7"/>
  <c r="D36" i="7"/>
  <c r="F37" i="7"/>
  <c r="D38" i="7"/>
  <c r="F39" i="7"/>
  <c r="D40" i="7"/>
  <c r="F41" i="7"/>
  <c r="D42" i="7"/>
  <c r="F43" i="7"/>
  <c r="G26" i="7"/>
  <c r="G28" i="7"/>
  <c r="G30" i="7"/>
  <c r="G32" i="7"/>
  <c r="G34" i="7"/>
  <c r="G36" i="7"/>
  <c r="G38" i="7"/>
  <c r="G40" i="7"/>
  <c r="G42" i="7"/>
  <c r="C43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5" i="3"/>
  <c r="C4" i="3"/>
  <c r="B4" i="3"/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3" i="2"/>
  <c r="V81" i="2"/>
  <c r="V82" i="2" s="1"/>
  <c r="U81" i="2"/>
  <c r="U82" i="2" s="1"/>
  <c r="T81" i="2"/>
  <c r="T82" i="2" s="1"/>
  <c r="S81" i="2"/>
  <c r="R81" i="2"/>
  <c r="Q81" i="2"/>
  <c r="Q82" i="2" s="1"/>
  <c r="P81" i="2"/>
  <c r="O81" i="2"/>
  <c r="N81" i="2"/>
  <c r="N82" i="2" s="1"/>
  <c r="M81" i="2"/>
  <c r="M82" i="2" s="1"/>
  <c r="L81" i="2"/>
  <c r="L82" i="2" s="1"/>
  <c r="K81" i="2"/>
  <c r="J81" i="2"/>
  <c r="J82" i="2" s="1"/>
  <c r="I81" i="2"/>
  <c r="I82" i="2" s="1"/>
  <c r="H81" i="2"/>
  <c r="H82" i="2" s="1"/>
  <c r="G81" i="2"/>
  <c r="F81" i="2"/>
  <c r="F82" i="2" s="1"/>
  <c r="E81" i="2"/>
  <c r="E82" i="2" s="1"/>
  <c r="D81" i="2"/>
  <c r="D82" i="2" s="1"/>
  <c r="C81" i="2"/>
  <c r="V79" i="2"/>
  <c r="V80" i="2" s="1"/>
  <c r="U79" i="2"/>
  <c r="U80" i="2" s="1"/>
  <c r="T79" i="2"/>
  <c r="S79" i="2"/>
  <c r="R79" i="2"/>
  <c r="Q79" i="2"/>
  <c r="Q80" i="2" s="1"/>
  <c r="P79" i="2"/>
  <c r="P80" i="2" s="1"/>
  <c r="O79" i="2"/>
  <c r="N79" i="2"/>
  <c r="M79" i="2"/>
  <c r="M80" i="2" s="1"/>
  <c r="L79" i="2"/>
  <c r="L80" i="2" s="1"/>
  <c r="K79" i="2"/>
  <c r="J79" i="2"/>
  <c r="I79" i="2"/>
  <c r="I80" i="2" s="1"/>
  <c r="H79" i="2"/>
  <c r="H80" i="2" s="1"/>
  <c r="G79" i="2"/>
  <c r="G80" i="2" s="1"/>
  <c r="F79" i="2"/>
  <c r="F80" i="2" s="1"/>
  <c r="E79" i="2"/>
  <c r="E80" i="2" s="1"/>
  <c r="D79" i="2"/>
  <c r="C79" i="2"/>
  <c r="V77" i="2"/>
  <c r="V78" i="2" s="1"/>
  <c r="U77" i="2"/>
  <c r="T77" i="2"/>
  <c r="T78" i="2" s="1"/>
  <c r="S77" i="2"/>
  <c r="R77" i="2"/>
  <c r="R78" i="2" s="1"/>
  <c r="Q77" i="2"/>
  <c r="P77" i="2"/>
  <c r="P78" i="2" s="1"/>
  <c r="O77" i="2"/>
  <c r="N77" i="2"/>
  <c r="N78" i="2" s="1"/>
  <c r="M77" i="2"/>
  <c r="L77" i="2"/>
  <c r="L78" i="2" s="1"/>
  <c r="K77" i="2"/>
  <c r="K78" i="2" s="1"/>
  <c r="J77" i="2"/>
  <c r="J78" i="2" s="1"/>
  <c r="I77" i="2"/>
  <c r="H77" i="2"/>
  <c r="H78" i="2" s="1"/>
  <c r="G77" i="2"/>
  <c r="F77" i="2"/>
  <c r="F78" i="2" s="1"/>
  <c r="E77" i="2"/>
  <c r="D77" i="2"/>
  <c r="D78" i="2" s="1"/>
  <c r="C77" i="2"/>
  <c r="V75" i="2"/>
  <c r="V76" i="2" s="1"/>
  <c r="U75" i="2"/>
  <c r="U76" i="2" s="1"/>
  <c r="T75" i="2"/>
  <c r="S75" i="2"/>
  <c r="S76" i="2" s="1"/>
  <c r="R75" i="2"/>
  <c r="R76" i="2" s="1"/>
  <c r="Q75" i="2"/>
  <c r="Q76" i="2" s="1"/>
  <c r="P75" i="2"/>
  <c r="P76" i="2" s="1"/>
  <c r="O75" i="2"/>
  <c r="N75" i="2"/>
  <c r="N76" i="2" s="1"/>
  <c r="M75" i="2"/>
  <c r="M76" i="2" s="1"/>
  <c r="L75" i="2"/>
  <c r="L76" i="2" s="1"/>
  <c r="K75" i="2"/>
  <c r="J75" i="2"/>
  <c r="J76" i="2" s="1"/>
  <c r="I75" i="2"/>
  <c r="I76" i="2" s="1"/>
  <c r="H75" i="2"/>
  <c r="H76" i="2" s="1"/>
  <c r="G75" i="2"/>
  <c r="G76" i="2" s="1"/>
  <c r="F75" i="2"/>
  <c r="E75" i="2"/>
  <c r="E76" i="2" s="1"/>
  <c r="D75" i="2"/>
  <c r="C75" i="2"/>
  <c r="V73" i="2"/>
  <c r="U73" i="2"/>
  <c r="U74" i="2" s="1"/>
  <c r="T73" i="2"/>
  <c r="T74" i="2" s="1"/>
  <c r="S73" i="2"/>
  <c r="S74" i="2" s="1"/>
  <c r="R73" i="2"/>
  <c r="R74" i="2" s="1"/>
  <c r="Q73" i="2"/>
  <c r="Q74" i="2" s="1"/>
  <c r="P73" i="2"/>
  <c r="P74" i="2" s="1"/>
  <c r="O73" i="2"/>
  <c r="O74" i="2" s="1"/>
  <c r="N73" i="2"/>
  <c r="M73" i="2"/>
  <c r="M74" i="2" s="1"/>
  <c r="L73" i="2"/>
  <c r="L74" i="2" s="1"/>
  <c r="K73" i="2"/>
  <c r="J73" i="2"/>
  <c r="I73" i="2"/>
  <c r="I74" i="2" s="1"/>
  <c r="H73" i="2"/>
  <c r="H74" i="2" s="1"/>
  <c r="G73" i="2"/>
  <c r="F73" i="2"/>
  <c r="E73" i="2"/>
  <c r="E74" i="2" s="1"/>
  <c r="D73" i="2"/>
  <c r="D74" i="2" s="1"/>
  <c r="C73" i="2"/>
  <c r="V71" i="2"/>
  <c r="V72" i="2" s="1"/>
  <c r="U71" i="2"/>
  <c r="U72" i="2" s="1"/>
  <c r="T71" i="2"/>
  <c r="S71" i="2"/>
  <c r="S72" i="2" s="1"/>
  <c r="R71" i="2"/>
  <c r="R72" i="2" s="1"/>
  <c r="Q71" i="2"/>
  <c r="Q72" i="2" s="1"/>
  <c r="P71" i="2"/>
  <c r="P72" i="2" s="1"/>
  <c r="O71" i="2"/>
  <c r="N71" i="2"/>
  <c r="N72" i="2" s="1"/>
  <c r="M71" i="2"/>
  <c r="M72" i="2" s="1"/>
  <c r="L71" i="2"/>
  <c r="L72" i="2" s="1"/>
  <c r="K71" i="2"/>
  <c r="J71" i="2"/>
  <c r="J72" i="2" s="1"/>
  <c r="I71" i="2"/>
  <c r="I72" i="2" s="1"/>
  <c r="H71" i="2"/>
  <c r="H72" i="2" s="1"/>
  <c r="G71" i="2"/>
  <c r="G72" i="2" s="1"/>
  <c r="F71" i="2"/>
  <c r="E71" i="2"/>
  <c r="E72" i="2" s="1"/>
  <c r="D71" i="2"/>
  <c r="D72" i="2" s="1"/>
  <c r="C71" i="2"/>
  <c r="V69" i="2"/>
  <c r="V70" i="2" s="1"/>
  <c r="U69" i="2"/>
  <c r="U70" i="2" s="1"/>
  <c r="T69" i="2"/>
  <c r="T70" i="2" s="1"/>
  <c r="S69" i="2"/>
  <c r="R69" i="2"/>
  <c r="R70" i="2" s="1"/>
  <c r="Q69" i="2"/>
  <c r="Q70" i="2" s="1"/>
  <c r="P69" i="2"/>
  <c r="P70" i="2" s="1"/>
  <c r="O69" i="2"/>
  <c r="O70" i="2" s="1"/>
  <c r="N69" i="2"/>
  <c r="N70" i="2" s="1"/>
  <c r="M69" i="2"/>
  <c r="L69" i="2"/>
  <c r="L70" i="2" s="1"/>
  <c r="K69" i="2"/>
  <c r="J69" i="2"/>
  <c r="J70" i="2" s="1"/>
  <c r="I69" i="2"/>
  <c r="I70" i="2" s="1"/>
  <c r="H69" i="2"/>
  <c r="H70" i="2" s="1"/>
  <c r="G69" i="2"/>
  <c r="G70" i="2" s="1"/>
  <c r="F69" i="2"/>
  <c r="E69" i="2"/>
  <c r="E70" i="2" s="1"/>
  <c r="D69" i="2"/>
  <c r="C69" i="2"/>
  <c r="V67" i="2"/>
  <c r="V68" i="2" s="1"/>
  <c r="U67" i="2"/>
  <c r="U68" i="2" s="1"/>
  <c r="T67" i="2"/>
  <c r="S67" i="2"/>
  <c r="S68" i="2" s="1"/>
  <c r="R67" i="2"/>
  <c r="R68" i="2" s="1"/>
  <c r="Q67" i="2"/>
  <c r="Q68" i="2" s="1"/>
  <c r="P67" i="2"/>
  <c r="P68" i="2" s="1"/>
  <c r="O67" i="2"/>
  <c r="N67" i="2"/>
  <c r="N68" i="2" s="1"/>
  <c r="M67" i="2"/>
  <c r="M68" i="2" s="1"/>
  <c r="L67" i="2"/>
  <c r="L68" i="2" s="1"/>
  <c r="K67" i="2"/>
  <c r="J67" i="2"/>
  <c r="J68" i="2" s="1"/>
  <c r="I67" i="2"/>
  <c r="I68" i="2" s="1"/>
  <c r="H67" i="2"/>
  <c r="H68" i="2" s="1"/>
  <c r="G67" i="2"/>
  <c r="G68" i="2" s="1"/>
  <c r="F67" i="2"/>
  <c r="E67" i="2"/>
  <c r="E68" i="2" s="1"/>
  <c r="D67" i="2"/>
  <c r="C67" i="2"/>
  <c r="V65" i="2"/>
  <c r="U65" i="2"/>
  <c r="U66" i="2" s="1"/>
  <c r="T65" i="2"/>
  <c r="T66" i="2" s="1"/>
  <c r="S65" i="2"/>
  <c r="R65" i="2"/>
  <c r="Q65" i="2"/>
  <c r="Q66" i="2" s="1"/>
  <c r="P65" i="2"/>
  <c r="P66" i="2" s="1"/>
  <c r="O65" i="2"/>
  <c r="O66" i="2" s="1"/>
  <c r="N65" i="2"/>
  <c r="N66" i="2" s="1"/>
  <c r="M65" i="2"/>
  <c r="M66" i="2" s="1"/>
  <c r="L65" i="2"/>
  <c r="L66" i="2" s="1"/>
  <c r="K65" i="2"/>
  <c r="J65" i="2"/>
  <c r="J66" i="2" s="1"/>
  <c r="I65" i="2"/>
  <c r="I66" i="2" s="1"/>
  <c r="H65" i="2"/>
  <c r="H66" i="2" s="1"/>
  <c r="G65" i="2"/>
  <c r="G66" i="2" s="1"/>
  <c r="F65" i="2"/>
  <c r="E65" i="2"/>
  <c r="D65" i="2"/>
  <c r="C65" i="2"/>
  <c r="C66" i="2" s="1"/>
  <c r="V63" i="2"/>
  <c r="V64" i="2" s="1"/>
  <c r="U63" i="2"/>
  <c r="U64" i="2" s="1"/>
  <c r="T63" i="2"/>
  <c r="T64" i="2" s="1"/>
  <c r="S63" i="2"/>
  <c r="S64" i="2" s="1"/>
  <c r="R63" i="2"/>
  <c r="R64" i="2" s="1"/>
  <c r="Q63" i="2"/>
  <c r="Q64" i="2" s="1"/>
  <c r="P63" i="2"/>
  <c r="P64" i="2" s="1"/>
  <c r="O63" i="2"/>
  <c r="O64" i="2" s="1"/>
  <c r="N63" i="2"/>
  <c r="N64" i="2" s="1"/>
  <c r="M63" i="2"/>
  <c r="M64" i="2" s="1"/>
  <c r="L63" i="2"/>
  <c r="L64" i="2" s="1"/>
  <c r="K63" i="2"/>
  <c r="K64" i="2" s="1"/>
  <c r="J63" i="2"/>
  <c r="J64" i="2" s="1"/>
  <c r="I63" i="2"/>
  <c r="I64" i="2" s="1"/>
  <c r="H63" i="2"/>
  <c r="H64" i="2" s="1"/>
  <c r="G63" i="2"/>
  <c r="F63" i="2"/>
  <c r="F64" i="2" s="1"/>
  <c r="E63" i="2"/>
  <c r="E64" i="2" s="1"/>
  <c r="D63" i="2"/>
  <c r="D64" i="2" s="1"/>
  <c r="C63" i="2"/>
  <c r="G64" i="2"/>
  <c r="D66" i="2"/>
  <c r="E66" i="2"/>
  <c r="F66" i="2"/>
  <c r="K66" i="2"/>
  <c r="R66" i="2"/>
  <c r="S66" i="2"/>
  <c r="V66" i="2"/>
  <c r="F68" i="2"/>
  <c r="K68" i="2"/>
  <c r="O68" i="2"/>
  <c r="T68" i="2"/>
  <c r="M70" i="2"/>
  <c r="F70" i="2"/>
  <c r="K70" i="2"/>
  <c r="S70" i="2"/>
  <c r="F72" i="2"/>
  <c r="K72" i="2"/>
  <c r="O72" i="2"/>
  <c r="T72" i="2"/>
  <c r="F74" i="2"/>
  <c r="G74" i="2"/>
  <c r="J74" i="2"/>
  <c r="K74" i="2"/>
  <c r="N74" i="2"/>
  <c r="V74" i="2"/>
  <c r="D76" i="2"/>
  <c r="F76" i="2"/>
  <c r="K76" i="2"/>
  <c r="O76" i="2"/>
  <c r="T76" i="2"/>
  <c r="E78" i="2"/>
  <c r="G78" i="2"/>
  <c r="I78" i="2"/>
  <c r="M78" i="2"/>
  <c r="O78" i="2"/>
  <c r="Q78" i="2"/>
  <c r="S78" i="2"/>
  <c r="U78" i="2"/>
  <c r="D80" i="2"/>
  <c r="J80" i="2"/>
  <c r="K80" i="2"/>
  <c r="N80" i="2"/>
  <c r="O80" i="2"/>
  <c r="R80" i="2"/>
  <c r="S80" i="2"/>
  <c r="T80" i="2"/>
  <c r="R82" i="2"/>
  <c r="G82" i="2"/>
  <c r="K82" i="2"/>
  <c r="O82" i="2"/>
  <c r="P82" i="2"/>
  <c r="S82" i="2"/>
  <c r="B63" i="2"/>
  <c r="B65" i="2"/>
  <c r="B67" i="2"/>
  <c r="B69" i="2"/>
  <c r="B71" i="2"/>
  <c r="B73" i="2"/>
  <c r="B75" i="2"/>
  <c r="B77" i="2"/>
  <c r="B79" i="2"/>
  <c r="B81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V61" i="2"/>
  <c r="U61" i="2"/>
  <c r="T61" i="2"/>
  <c r="T62" i="2" s="1"/>
  <c r="S61" i="2"/>
  <c r="S62" i="2" s="1"/>
  <c r="R61" i="2"/>
  <c r="R62" i="2" s="1"/>
  <c r="Q61" i="2"/>
  <c r="Q62" i="2" s="1"/>
  <c r="P61" i="2"/>
  <c r="P62" i="2" s="1"/>
  <c r="O61" i="2"/>
  <c r="N61" i="2"/>
  <c r="M61" i="2"/>
  <c r="L61" i="2"/>
  <c r="L62" i="2" s="1"/>
  <c r="K61" i="2"/>
  <c r="K62" i="2" s="1"/>
  <c r="J61" i="2"/>
  <c r="I61" i="2"/>
  <c r="H61" i="2"/>
  <c r="H62" i="2" s="1"/>
  <c r="G61" i="2"/>
  <c r="G62" i="2" s="1"/>
  <c r="F61" i="2"/>
  <c r="E61" i="2"/>
  <c r="D61" i="2"/>
  <c r="D62" i="2" s="1"/>
  <c r="C61" i="2"/>
  <c r="C62" i="2" s="1"/>
  <c r="V59" i="2"/>
  <c r="U59" i="2"/>
  <c r="U60" i="2" s="1"/>
  <c r="T59" i="2"/>
  <c r="S59" i="2"/>
  <c r="S60" i="2" s="1"/>
  <c r="R59" i="2"/>
  <c r="R60" i="2" s="1"/>
  <c r="Q59" i="2"/>
  <c r="Q60" i="2" s="1"/>
  <c r="P59" i="2"/>
  <c r="O59" i="2"/>
  <c r="O60" i="2" s="1"/>
  <c r="N59" i="2"/>
  <c r="M59" i="2"/>
  <c r="L59" i="2"/>
  <c r="K59" i="2"/>
  <c r="J59" i="2"/>
  <c r="J60" i="2" s="1"/>
  <c r="I59" i="2"/>
  <c r="I60" i="2" s="1"/>
  <c r="H59" i="2"/>
  <c r="G59" i="2"/>
  <c r="G60" i="2" s="1"/>
  <c r="F59" i="2"/>
  <c r="E59" i="2"/>
  <c r="D59" i="2"/>
  <c r="D60" i="2" s="1"/>
  <c r="C59" i="2"/>
  <c r="C60" i="2" s="1"/>
  <c r="V57" i="2"/>
  <c r="V58" i="2" s="1"/>
  <c r="U57" i="2"/>
  <c r="T57" i="2"/>
  <c r="S57" i="2"/>
  <c r="S58" i="2" s="1"/>
  <c r="R57" i="2"/>
  <c r="R58" i="2" s="1"/>
  <c r="Q57" i="2"/>
  <c r="P57" i="2"/>
  <c r="O57" i="2"/>
  <c r="O58" i="2" s="1"/>
  <c r="N57" i="2"/>
  <c r="N58" i="2" s="1"/>
  <c r="M57" i="2"/>
  <c r="L57" i="2"/>
  <c r="K57" i="2"/>
  <c r="K58" i="2" s="1"/>
  <c r="J57" i="2"/>
  <c r="J58" i="2" s="1"/>
  <c r="I57" i="2"/>
  <c r="H57" i="2"/>
  <c r="G57" i="2"/>
  <c r="G58" i="2" s="1"/>
  <c r="F57" i="2"/>
  <c r="F58" i="2" s="1"/>
  <c r="E57" i="2"/>
  <c r="D57" i="2"/>
  <c r="C57" i="2"/>
  <c r="C58" i="2" s="1"/>
  <c r="V55" i="2"/>
  <c r="V56" i="2" s="1"/>
  <c r="U55" i="2"/>
  <c r="U56" i="2" s="1"/>
  <c r="T55" i="2"/>
  <c r="T56" i="2" s="1"/>
  <c r="S55" i="2"/>
  <c r="S56" i="2" s="1"/>
  <c r="R55" i="2"/>
  <c r="R56" i="2" s="1"/>
  <c r="Q55" i="2"/>
  <c r="Q56" i="2" s="1"/>
  <c r="P55" i="2"/>
  <c r="O55" i="2"/>
  <c r="O56" i="2" s="1"/>
  <c r="N55" i="2"/>
  <c r="N56" i="2" s="1"/>
  <c r="M55" i="2"/>
  <c r="M56" i="2" s="1"/>
  <c r="L55" i="2"/>
  <c r="L56" i="2" s="1"/>
  <c r="K55" i="2"/>
  <c r="K56" i="2" s="1"/>
  <c r="J55" i="2"/>
  <c r="J56" i="2" s="1"/>
  <c r="I55" i="2"/>
  <c r="I56" i="2" s="1"/>
  <c r="H55" i="2"/>
  <c r="G55" i="2"/>
  <c r="G56" i="2" s="1"/>
  <c r="F55" i="2"/>
  <c r="F56" i="2" s="1"/>
  <c r="E55" i="2"/>
  <c r="E56" i="2" s="1"/>
  <c r="D55" i="2"/>
  <c r="D56" i="2" s="1"/>
  <c r="C55" i="2"/>
  <c r="V53" i="2"/>
  <c r="U53" i="2"/>
  <c r="U54" i="2" s="1"/>
  <c r="T53" i="2"/>
  <c r="T54" i="2" s="1"/>
  <c r="S53" i="2"/>
  <c r="S54" i="2" s="1"/>
  <c r="R53" i="2"/>
  <c r="R54" i="2" s="1"/>
  <c r="Q53" i="2"/>
  <c r="Q54" i="2" s="1"/>
  <c r="P53" i="2"/>
  <c r="P54" i="2" s="1"/>
  <c r="O53" i="2"/>
  <c r="O54" i="2" s="1"/>
  <c r="N53" i="2"/>
  <c r="M53" i="2"/>
  <c r="M54" i="2" s="1"/>
  <c r="L53" i="2"/>
  <c r="L54" i="2" s="1"/>
  <c r="K53" i="2"/>
  <c r="K54" i="2" s="1"/>
  <c r="J53" i="2"/>
  <c r="J54" i="2" s="1"/>
  <c r="I53" i="2"/>
  <c r="I54" i="2" s="1"/>
  <c r="H53" i="2"/>
  <c r="H54" i="2" s="1"/>
  <c r="G53" i="2"/>
  <c r="G54" i="2" s="1"/>
  <c r="F53" i="2"/>
  <c r="E53" i="2"/>
  <c r="E54" i="2" s="1"/>
  <c r="D53" i="2"/>
  <c r="D54" i="2" s="1"/>
  <c r="C53" i="2"/>
  <c r="V51" i="2"/>
  <c r="V52" i="2" s="1"/>
  <c r="U51" i="2"/>
  <c r="U52" i="2" s="1"/>
  <c r="T51" i="2"/>
  <c r="T52" i="2" s="1"/>
  <c r="S51" i="2"/>
  <c r="S52" i="2" s="1"/>
  <c r="R51" i="2"/>
  <c r="R52" i="2" s="1"/>
  <c r="Q51" i="2"/>
  <c r="Q52" i="2" s="1"/>
  <c r="P51" i="2"/>
  <c r="O51" i="2"/>
  <c r="O52" i="2" s="1"/>
  <c r="N51" i="2"/>
  <c r="N52" i="2" s="1"/>
  <c r="M51" i="2"/>
  <c r="M52" i="2" s="1"/>
  <c r="L51" i="2"/>
  <c r="L52" i="2" s="1"/>
  <c r="K51" i="2"/>
  <c r="K52" i="2" s="1"/>
  <c r="J51" i="2"/>
  <c r="J52" i="2" s="1"/>
  <c r="I51" i="2"/>
  <c r="I52" i="2" s="1"/>
  <c r="H51" i="2"/>
  <c r="G51" i="2"/>
  <c r="G52" i="2" s="1"/>
  <c r="F51" i="2"/>
  <c r="F52" i="2" s="1"/>
  <c r="E51" i="2"/>
  <c r="E52" i="2" s="1"/>
  <c r="D51" i="2"/>
  <c r="D52" i="2" s="1"/>
  <c r="C51" i="2"/>
  <c r="V49" i="2"/>
  <c r="V50" i="2" s="1"/>
  <c r="U49" i="2"/>
  <c r="U50" i="2" s="1"/>
  <c r="T49" i="2"/>
  <c r="S49" i="2"/>
  <c r="S50" i="2" s="1"/>
  <c r="R49" i="2"/>
  <c r="R50" i="2" s="1"/>
  <c r="Q49" i="2"/>
  <c r="Q50" i="2" s="1"/>
  <c r="P49" i="2"/>
  <c r="O49" i="2"/>
  <c r="O50" i="2" s="1"/>
  <c r="N49" i="2"/>
  <c r="N50" i="2" s="1"/>
  <c r="M49" i="2"/>
  <c r="M50" i="2" s="1"/>
  <c r="L49" i="2"/>
  <c r="K49" i="2"/>
  <c r="K50" i="2" s="1"/>
  <c r="J49" i="2"/>
  <c r="J50" i="2" s="1"/>
  <c r="I49" i="2"/>
  <c r="I50" i="2" s="1"/>
  <c r="H49" i="2"/>
  <c r="G49" i="2"/>
  <c r="G50" i="2" s="1"/>
  <c r="F49" i="2"/>
  <c r="F50" i="2" s="1"/>
  <c r="E49" i="2"/>
  <c r="E50" i="2" s="1"/>
  <c r="D49" i="2"/>
  <c r="C49" i="2"/>
  <c r="C50" i="2" s="1"/>
  <c r="V47" i="2"/>
  <c r="V48" i="2" s="1"/>
  <c r="U47" i="2"/>
  <c r="U48" i="2" s="1"/>
  <c r="T47" i="2"/>
  <c r="T48" i="2" s="1"/>
  <c r="S47" i="2"/>
  <c r="S48" i="2" s="1"/>
  <c r="R47" i="2"/>
  <c r="Q47" i="2"/>
  <c r="Q48" i="2" s="1"/>
  <c r="P47" i="2"/>
  <c r="P48" i="2" s="1"/>
  <c r="O47" i="2"/>
  <c r="O48" i="2" s="1"/>
  <c r="N47" i="2"/>
  <c r="N48" i="2" s="1"/>
  <c r="M47" i="2"/>
  <c r="M48" i="2" s="1"/>
  <c r="L47" i="2"/>
  <c r="L48" i="2" s="1"/>
  <c r="K47" i="2"/>
  <c r="K48" i="2" s="1"/>
  <c r="J47" i="2"/>
  <c r="I47" i="2"/>
  <c r="H47" i="2"/>
  <c r="H48" i="2" s="1"/>
  <c r="G47" i="2"/>
  <c r="G48" i="2" s="1"/>
  <c r="F47" i="2"/>
  <c r="F48" i="2" s="1"/>
  <c r="E47" i="2"/>
  <c r="E48" i="2" s="1"/>
  <c r="D47" i="2"/>
  <c r="D48" i="2" s="1"/>
  <c r="C47" i="2"/>
  <c r="C48" i="2" s="1"/>
  <c r="I48" i="2"/>
  <c r="J48" i="2"/>
  <c r="R48" i="2"/>
  <c r="D50" i="2"/>
  <c r="H50" i="2"/>
  <c r="L50" i="2"/>
  <c r="P50" i="2"/>
  <c r="T50" i="2"/>
  <c r="H52" i="2"/>
  <c r="P52" i="2"/>
  <c r="F54" i="2"/>
  <c r="N54" i="2"/>
  <c r="V54" i="2"/>
  <c r="H56" i="2"/>
  <c r="P56" i="2"/>
  <c r="D58" i="2"/>
  <c r="E58" i="2"/>
  <c r="H58" i="2"/>
  <c r="I58" i="2"/>
  <c r="L58" i="2"/>
  <c r="M58" i="2"/>
  <c r="P58" i="2"/>
  <c r="Q58" i="2"/>
  <c r="T58" i="2"/>
  <c r="U58" i="2"/>
  <c r="N60" i="2"/>
  <c r="E60" i="2"/>
  <c r="F60" i="2"/>
  <c r="H60" i="2"/>
  <c r="K60" i="2"/>
  <c r="L60" i="2"/>
  <c r="M60" i="2"/>
  <c r="P60" i="2"/>
  <c r="T60" i="2"/>
  <c r="V60" i="2"/>
  <c r="E62" i="2"/>
  <c r="F62" i="2"/>
  <c r="I62" i="2"/>
  <c r="J62" i="2"/>
  <c r="M62" i="2"/>
  <c r="N62" i="2"/>
  <c r="O62" i="2"/>
  <c r="U62" i="2"/>
  <c r="V62" i="2"/>
  <c r="V45" i="2"/>
  <c r="U45" i="2"/>
  <c r="U46" i="2" s="1"/>
  <c r="T45" i="2"/>
  <c r="T46" i="2" s="1"/>
  <c r="S45" i="2"/>
  <c r="S46" i="2" s="1"/>
  <c r="R45" i="2"/>
  <c r="R46" i="2" s="1"/>
  <c r="Q45" i="2"/>
  <c r="Q46" i="2" s="1"/>
  <c r="P45" i="2"/>
  <c r="O45" i="2"/>
  <c r="O46" i="2" s="1"/>
  <c r="N45" i="2"/>
  <c r="N46" i="2" s="1"/>
  <c r="M45" i="2"/>
  <c r="M46" i="2" s="1"/>
  <c r="L45" i="2"/>
  <c r="L46" i="2" s="1"/>
  <c r="K45" i="2"/>
  <c r="K46" i="2" s="1"/>
  <c r="J45" i="2"/>
  <c r="I45" i="2"/>
  <c r="I46" i="2" s="1"/>
  <c r="H45" i="2"/>
  <c r="H46" i="2" s="1"/>
  <c r="G45" i="2"/>
  <c r="G46" i="2" s="1"/>
  <c r="F45" i="2"/>
  <c r="E45" i="2"/>
  <c r="E46" i="2" s="1"/>
  <c r="D45" i="2"/>
  <c r="D46" i="2" s="1"/>
  <c r="C45" i="2"/>
  <c r="C46" i="2" s="1"/>
  <c r="V43" i="2"/>
  <c r="V44" i="2" s="1"/>
  <c r="U43" i="2"/>
  <c r="U44" i="2" s="1"/>
  <c r="T43" i="2"/>
  <c r="S43" i="2"/>
  <c r="R43" i="2"/>
  <c r="Q43" i="2"/>
  <c r="Q44" i="2" s="1"/>
  <c r="P43" i="2"/>
  <c r="P44" i="2" s="1"/>
  <c r="O43" i="2"/>
  <c r="N43" i="2"/>
  <c r="M43" i="2"/>
  <c r="M44" i="2" s="1"/>
  <c r="L43" i="2"/>
  <c r="L44" i="2" s="1"/>
  <c r="K43" i="2"/>
  <c r="J43" i="2"/>
  <c r="I43" i="2"/>
  <c r="I44" i="2" s="1"/>
  <c r="H43" i="2"/>
  <c r="H44" i="2" s="1"/>
  <c r="G43" i="2"/>
  <c r="F43" i="2"/>
  <c r="E43" i="2"/>
  <c r="E44" i="2" s="1"/>
  <c r="D43" i="2"/>
  <c r="C43" i="2"/>
  <c r="V41" i="2"/>
  <c r="V42" i="2" s="1"/>
  <c r="U41" i="2"/>
  <c r="T41" i="2"/>
  <c r="T42" i="2" s="1"/>
  <c r="S41" i="2"/>
  <c r="R41" i="2"/>
  <c r="R42" i="2" s="1"/>
  <c r="Q41" i="2"/>
  <c r="P41" i="2"/>
  <c r="P42" i="2" s="1"/>
  <c r="O41" i="2"/>
  <c r="N41" i="2"/>
  <c r="N42" i="2" s="1"/>
  <c r="M41" i="2"/>
  <c r="L41" i="2"/>
  <c r="L42" i="2" s="1"/>
  <c r="K41" i="2"/>
  <c r="J41" i="2"/>
  <c r="J42" i="2" s="1"/>
  <c r="I41" i="2"/>
  <c r="H41" i="2"/>
  <c r="G41" i="2"/>
  <c r="F41" i="2"/>
  <c r="F42" i="2" s="1"/>
  <c r="E41" i="2"/>
  <c r="D41" i="2"/>
  <c r="C41" i="2"/>
  <c r="V39" i="2"/>
  <c r="U39" i="2"/>
  <c r="U40" i="2" s="1"/>
  <c r="T39" i="2"/>
  <c r="T40" i="2" s="1"/>
  <c r="S39" i="2"/>
  <c r="S40" i="2" s="1"/>
  <c r="R39" i="2"/>
  <c r="R40" i="2" s="1"/>
  <c r="Q39" i="2"/>
  <c r="Q40" i="2" s="1"/>
  <c r="P39" i="2"/>
  <c r="O39" i="2"/>
  <c r="O40" i="2" s="1"/>
  <c r="N39" i="2"/>
  <c r="N40" i="2" s="1"/>
  <c r="M39" i="2"/>
  <c r="M40" i="2" s="1"/>
  <c r="L39" i="2"/>
  <c r="L40" i="2" s="1"/>
  <c r="K39" i="2"/>
  <c r="K40" i="2" s="1"/>
  <c r="J39" i="2"/>
  <c r="I39" i="2"/>
  <c r="I40" i="2" s="1"/>
  <c r="H39" i="2"/>
  <c r="H40" i="2" s="1"/>
  <c r="G39" i="2"/>
  <c r="G40" i="2" s="1"/>
  <c r="F39" i="2"/>
  <c r="E39" i="2"/>
  <c r="E40" i="2" s="1"/>
  <c r="D39" i="2"/>
  <c r="D40" i="2" s="1"/>
  <c r="C39" i="2"/>
  <c r="C40" i="2" s="1"/>
  <c r="V37" i="2"/>
  <c r="V38" i="2" s="1"/>
  <c r="U37" i="2"/>
  <c r="U38" i="2" s="1"/>
  <c r="T37" i="2"/>
  <c r="T38" i="2" s="1"/>
  <c r="S37" i="2"/>
  <c r="R37" i="2"/>
  <c r="R38" i="2" s="1"/>
  <c r="Q37" i="2"/>
  <c r="Q38" i="2" s="1"/>
  <c r="P37" i="2"/>
  <c r="P38" i="2" s="1"/>
  <c r="O37" i="2"/>
  <c r="N37" i="2"/>
  <c r="N38" i="2" s="1"/>
  <c r="M37" i="2"/>
  <c r="M38" i="2" s="1"/>
  <c r="L37" i="2"/>
  <c r="L38" i="2" s="1"/>
  <c r="K37" i="2"/>
  <c r="J37" i="2"/>
  <c r="J38" i="2" s="1"/>
  <c r="I37" i="2"/>
  <c r="I38" i="2" s="1"/>
  <c r="H37" i="2"/>
  <c r="H38" i="2" s="1"/>
  <c r="G37" i="2"/>
  <c r="F37" i="2"/>
  <c r="F38" i="2" s="1"/>
  <c r="E37" i="2"/>
  <c r="E38" i="2" s="1"/>
  <c r="D37" i="2"/>
  <c r="D38" i="2" s="1"/>
  <c r="C37" i="2"/>
  <c r="V35" i="2"/>
  <c r="V36" i="2" s="1"/>
  <c r="U35" i="2"/>
  <c r="U36" i="2" s="1"/>
  <c r="T35" i="2"/>
  <c r="T36" i="2" s="1"/>
  <c r="S35" i="2"/>
  <c r="S36" i="2" s="1"/>
  <c r="R35" i="2"/>
  <c r="Q35" i="2"/>
  <c r="Q36" i="2" s="1"/>
  <c r="P35" i="2"/>
  <c r="P36" i="2" s="1"/>
  <c r="O35" i="2"/>
  <c r="O36" i="2" s="1"/>
  <c r="N35" i="2"/>
  <c r="M35" i="2"/>
  <c r="M36" i="2" s="1"/>
  <c r="L35" i="2"/>
  <c r="L36" i="2" s="1"/>
  <c r="K35" i="2"/>
  <c r="K36" i="2" s="1"/>
  <c r="J35" i="2"/>
  <c r="J36" i="2" s="1"/>
  <c r="I35" i="2"/>
  <c r="I36" i="2" s="1"/>
  <c r="H35" i="2"/>
  <c r="G35" i="2"/>
  <c r="G36" i="2" s="1"/>
  <c r="F35" i="2"/>
  <c r="F36" i="2" s="1"/>
  <c r="E35" i="2"/>
  <c r="E36" i="2" s="1"/>
  <c r="D35" i="2"/>
  <c r="D36" i="2" s="1"/>
  <c r="C35" i="2"/>
  <c r="C36" i="2" s="1"/>
  <c r="V33" i="2"/>
  <c r="U33" i="2"/>
  <c r="U34" i="2" s="1"/>
  <c r="T33" i="2"/>
  <c r="T34" i="2" s="1"/>
  <c r="S33" i="2"/>
  <c r="R33" i="2"/>
  <c r="R34" i="2" s="1"/>
  <c r="Q33" i="2"/>
  <c r="Q34" i="2" s="1"/>
  <c r="P33" i="2"/>
  <c r="P34" i="2" s="1"/>
  <c r="O33" i="2"/>
  <c r="N33" i="2"/>
  <c r="N34" i="2" s="1"/>
  <c r="M33" i="2"/>
  <c r="M34" i="2" s="1"/>
  <c r="L33" i="2"/>
  <c r="L34" i="2" s="1"/>
  <c r="K33" i="2"/>
  <c r="J33" i="2"/>
  <c r="J34" i="2" s="1"/>
  <c r="I33" i="2"/>
  <c r="I34" i="2" s="1"/>
  <c r="H33" i="2"/>
  <c r="H34" i="2" s="1"/>
  <c r="G33" i="2"/>
  <c r="G34" i="2" s="1"/>
  <c r="F33" i="2"/>
  <c r="E33" i="2"/>
  <c r="E34" i="2" s="1"/>
  <c r="D33" i="2"/>
  <c r="C33" i="2"/>
  <c r="V31" i="2"/>
  <c r="V32" i="2" s="1"/>
  <c r="U31" i="2"/>
  <c r="T31" i="2"/>
  <c r="T32" i="2" s="1"/>
  <c r="S31" i="2"/>
  <c r="R31" i="2"/>
  <c r="R32" i="2" s="1"/>
  <c r="Q31" i="2"/>
  <c r="P31" i="2"/>
  <c r="P32" i="2" s="1"/>
  <c r="O31" i="2"/>
  <c r="N31" i="2"/>
  <c r="N32" i="2" s="1"/>
  <c r="M31" i="2"/>
  <c r="L31" i="2"/>
  <c r="L32" i="2" s="1"/>
  <c r="K31" i="2"/>
  <c r="K32" i="2" s="1"/>
  <c r="J31" i="2"/>
  <c r="J32" i="2" s="1"/>
  <c r="I31" i="2"/>
  <c r="H31" i="2"/>
  <c r="H32" i="2" s="1"/>
  <c r="G31" i="2"/>
  <c r="F31" i="2"/>
  <c r="F32" i="2" s="1"/>
  <c r="E31" i="2"/>
  <c r="D31" i="2"/>
  <c r="C31" i="2"/>
  <c r="V29" i="2"/>
  <c r="V30" i="2" s="1"/>
  <c r="U29" i="2"/>
  <c r="U30" i="2" s="1"/>
  <c r="T29" i="2"/>
  <c r="T30" i="2" s="1"/>
  <c r="S29" i="2"/>
  <c r="S30" i="2" s="1"/>
  <c r="R29" i="2"/>
  <c r="Q29" i="2"/>
  <c r="Q30" i="2" s="1"/>
  <c r="P29" i="2"/>
  <c r="P30" i="2" s="1"/>
  <c r="O29" i="2"/>
  <c r="O30" i="2" s="1"/>
  <c r="N29" i="2"/>
  <c r="M29" i="2"/>
  <c r="M30" i="2" s="1"/>
  <c r="L29" i="2"/>
  <c r="L30" i="2" s="1"/>
  <c r="K29" i="2"/>
  <c r="K30" i="2" s="1"/>
  <c r="J29" i="2"/>
  <c r="J30" i="2" s="1"/>
  <c r="I29" i="2"/>
  <c r="I30" i="2" s="1"/>
  <c r="H29" i="2"/>
  <c r="G29" i="2"/>
  <c r="G30" i="2" s="1"/>
  <c r="F29" i="2"/>
  <c r="F30" i="2" s="1"/>
  <c r="E29" i="2"/>
  <c r="E30" i="2" s="1"/>
  <c r="D29" i="2"/>
  <c r="D30" i="2" s="1"/>
  <c r="C29" i="2"/>
  <c r="C30" i="2" s="1"/>
  <c r="V27" i="2"/>
  <c r="U27" i="2"/>
  <c r="U28" i="2" s="1"/>
  <c r="T27" i="2"/>
  <c r="T28" i="2" s="1"/>
  <c r="S27" i="2"/>
  <c r="R27" i="2"/>
  <c r="R28" i="2" s="1"/>
  <c r="Q27" i="2"/>
  <c r="Q28" i="2" s="1"/>
  <c r="P27" i="2"/>
  <c r="P28" i="2" s="1"/>
  <c r="O27" i="2"/>
  <c r="N27" i="2"/>
  <c r="N28" i="2" s="1"/>
  <c r="M27" i="2"/>
  <c r="M28" i="2" s="1"/>
  <c r="L27" i="2"/>
  <c r="L28" i="2" s="1"/>
  <c r="K27" i="2"/>
  <c r="J27" i="2"/>
  <c r="J28" i="2" s="1"/>
  <c r="I27" i="2"/>
  <c r="I28" i="2" s="1"/>
  <c r="H27" i="2"/>
  <c r="H28" i="2" s="1"/>
  <c r="G27" i="2"/>
  <c r="G28" i="2" s="1"/>
  <c r="F27" i="2"/>
  <c r="E27" i="2"/>
  <c r="E28" i="2" s="1"/>
  <c r="D27" i="2"/>
  <c r="D28" i="2" s="1"/>
  <c r="C27" i="2"/>
  <c r="V25" i="2"/>
  <c r="V26" i="2" s="1"/>
  <c r="U25" i="2"/>
  <c r="U26" i="2" s="1"/>
  <c r="T25" i="2"/>
  <c r="T26" i="2" s="1"/>
  <c r="S25" i="2"/>
  <c r="S26" i="2" s="1"/>
  <c r="R25" i="2"/>
  <c r="Q25" i="2"/>
  <c r="Q26" i="2" s="1"/>
  <c r="P25" i="2"/>
  <c r="P26" i="2" s="1"/>
  <c r="O25" i="2"/>
  <c r="O26" i="2" s="1"/>
  <c r="N25" i="2"/>
  <c r="M25" i="2"/>
  <c r="M26" i="2" s="1"/>
  <c r="L25" i="2"/>
  <c r="L26" i="2" s="1"/>
  <c r="K25" i="2"/>
  <c r="K26" i="2" s="1"/>
  <c r="J25" i="2"/>
  <c r="J26" i="2" s="1"/>
  <c r="I25" i="2"/>
  <c r="I26" i="2" s="1"/>
  <c r="H25" i="2"/>
  <c r="G25" i="2"/>
  <c r="G26" i="2" s="1"/>
  <c r="F25" i="2"/>
  <c r="F26" i="2" s="1"/>
  <c r="E25" i="2"/>
  <c r="E26" i="2" s="1"/>
  <c r="D25" i="2"/>
  <c r="C25" i="2"/>
  <c r="C26" i="2" s="1"/>
  <c r="V23" i="2"/>
  <c r="V24" i="2" s="1"/>
  <c r="U23" i="2"/>
  <c r="T23" i="2"/>
  <c r="T24" i="2" s="1"/>
  <c r="S23" i="2"/>
  <c r="S24" i="2" s="1"/>
  <c r="R23" i="2"/>
  <c r="R24" i="2" s="1"/>
  <c r="Q23" i="2"/>
  <c r="P23" i="2"/>
  <c r="P24" i="2" s="1"/>
  <c r="O23" i="2"/>
  <c r="O24" i="2" s="1"/>
  <c r="N23" i="2"/>
  <c r="N24" i="2" s="1"/>
  <c r="M23" i="2"/>
  <c r="L23" i="2"/>
  <c r="K23" i="2"/>
  <c r="K24" i="2" s="1"/>
  <c r="J23" i="2"/>
  <c r="J24" i="2" s="1"/>
  <c r="I23" i="2"/>
  <c r="H23" i="2"/>
  <c r="H24" i="2" s="1"/>
  <c r="G23" i="2"/>
  <c r="G24" i="2" s="1"/>
  <c r="F23" i="2"/>
  <c r="F24" i="2" s="1"/>
  <c r="E23" i="2"/>
  <c r="D23" i="2"/>
  <c r="C23" i="2"/>
  <c r="C24" i="2" s="1"/>
  <c r="V21" i="2"/>
  <c r="U21" i="2"/>
  <c r="U22" i="2" s="1"/>
  <c r="T21" i="2"/>
  <c r="T22" i="2" s="1"/>
  <c r="S21" i="2"/>
  <c r="R21" i="2"/>
  <c r="Q21" i="2"/>
  <c r="Q22" i="2" s="1"/>
  <c r="P21" i="2"/>
  <c r="P22" i="2" s="1"/>
  <c r="O21" i="2"/>
  <c r="O22" i="2" s="1"/>
  <c r="N21" i="2"/>
  <c r="N22" i="2" s="1"/>
  <c r="M21" i="2"/>
  <c r="M22" i="2" s="1"/>
  <c r="L21" i="2"/>
  <c r="K21" i="2"/>
  <c r="J21" i="2"/>
  <c r="I21" i="2"/>
  <c r="I22" i="2" s="1"/>
  <c r="H21" i="2"/>
  <c r="H22" i="2" s="1"/>
  <c r="G21" i="2"/>
  <c r="F21" i="2"/>
  <c r="F22" i="2" s="1"/>
  <c r="E21" i="2"/>
  <c r="E22" i="2" s="1"/>
  <c r="D21" i="2"/>
  <c r="D22" i="2" s="1"/>
  <c r="C21" i="2"/>
  <c r="V19" i="2"/>
  <c r="V20" i="2" s="1"/>
  <c r="U19" i="2"/>
  <c r="T19" i="2"/>
  <c r="T20" i="2" s="1"/>
  <c r="S19" i="2"/>
  <c r="S20" i="2" s="1"/>
  <c r="R19" i="2"/>
  <c r="R20" i="2" s="1"/>
  <c r="Q19" i="2"/>
  <c r="P19" i="2"/>
  <c r="P20" i="2" s="1"/>
  <c r="O19" i="2"/>
  <c r="O20" i="2" s="1"/>
  <c r="N19" i="2"/>
  <c r="N20" i="2" s="1"/>
  <c r="M19" i="2"/>
  <c r="L19" i="2"/>
  <c r="K19" i="2"/>
  <c r="K20" i="2" s="1"/>
  <c r="J19" i="2"/>
  <c r="J20" i="2" s="1"/>
  <c r="I19" i="2"/>
  <c r="H19" i="2"/>
  <c r="H20" i="2" s="1"/>
  <c r="G19" i="2"/>
  <c r="G20" i="2" s="1"/>
  <c r="F19" i="2"/>
  <c r="F20" i="2" s="1"/>
  <c r="E19" i="2"/>
  <c r="D19" i="2"/>
  <c r="D20" i="2" s="1"/>
  <c r="C19" i="2"/>
  <c r="C20" i="2" s="1"/>
  <c r="V17" i="2"/>
  <c r="V18" i="2" s="1"/>
  <c r="U17" i="2"/>
  <c r="T17" i="2"/>
  <c r="T18" i="2" s="1"/>
  <c r="S17" i="2"/>
  <c r="S18" i="2" s="1"/>
  <c r="R17" i="2"/>
  <c r="R18" i="2" s="1"/>
  <c r="Q17" i="2"/>
  <c r="P17" i="2"/>
  <c r="P18" i="2" s="1"/>
  <c r="O17" i="2"/>
  <c r="O18" i="2" s="1"/>
  <c r="N17" i="2"/>
  <c r="N18" i="2" s="1"/>
  <c r="M17" i="2"/>
  <c r="L17" i="2"/>
  <c r="K17" i="2"/>
  <c r="K18" i="2" s="1"/>
  <c r="J17" i="2"/>
  <c r="J18" i="2" s="1"/>
  <c r="I17" i="2"/>
  <c r="I18" i="2" s="1"/>
  <c r="H17" i="2"/>
  <c r="H18" i="2" s="1"/>
  <c r="G17" i="2"/>
  <c r="F17" i="2"/>
  <c r="F18" i="2" s="1"/>
  <c r="E17" i="2"/>
  <c r="D17" i="2"/>
  <c r="C17" i="2"/>
  <c r="V15" i="2"/>
  <c r="V16" i="2" s="1"/>
  <c r="U15" i="2"/>
  <c r="T15" i="2"/>
  <c r="T16" i="2" s="1"/>
  <c r="S15" i="2"/>
  <c r="S16" i="2" s="1"/>
  <c r="R15" i="2"/>
  <c r="R16" i="2" s="1"/>
  <c r="Q15" i="2"/>
  <c r="P15" i="2"/>
  <c r="P16" i="2" s="1"/>
  <c r="O15" i="2"/>
  <c r="N15" i="2"/>
  <c r="N16" i="2" s="1"/>
  <c r="M15" i="2"/>
  <c r="M16" i="2" s="1"/>
  <c r="L15" i="2"/>
  <c r="L16" i="2" s="1"/>
  <c r="K15" i="2"/>
  <c r="K16" i="2" s="1"/>
  <c r="J15" i="2"/>
  <c r="J16" i="2" s="1"/>
  <c r="I15" i="2"/>
  <c r="H15" i="2"/>
  <c r="H16" i="2" s="1"/>
  <c r="G15" i="2"/>
  <c r="G16" i="2" s="1"/>
  <c r="F15" i="2"/>
  <c r="F16" i="2" s="1"/>
  <c r="E15" i="2"/>
  <c r="D15" i="2"/>
  <c r="C15" i="2"/>
  <c r="C16" i="2" s="1"/>
  <c r="V13" i="2"/>
  <c r="V14" i="2" s="1"/>
  <c r="U13" i="2"/>
  <c r="U14" i="2" s="1"/>
  <c r="T13" i="2"/>
  <c r="T14" i="2" s="1"/>
  <c r="S13" i="2"/>
  <c r="R13" i="2"/>
  <c r="R14" i="2" s="1"/>
  <c r="Q13" i="2"/>
  <c r="P13" i="2"/>
  <c r="P14" i="2" s="1"/>
  <c r="O13" i="2"/>
  <c r="O14" i="2" s="1"/>
  <c r="N13" i="2"/>
  <c r="N14" i="2" s="1"/>
  <c r="M13" i="2"/>
  <c r="L13" i="2"/>
  <c r="L14" i="2" s="1"/>
  <c r="K13" i="2"/>
  <c r="J13" i="2"/>
  <c r="I13" i="2"/>
  <c r="H13" i="2"/>
  <c r="H14" i="2" s="1"/>
  <c r="G13" i="2"/>
  <c r="F13" i="2"/>
  <c r="F14" i="2" s="1"/>
  <c r="E13" i="2"/>
  <c r="E14" i="2" s="1"/>
  <c r="D13" i="2"/>
  <c r="D14" i="2" s="1"/>
  <c r="C13" i="2"/>
  <c r="V11" i="2"/>
  <c r="V12" i="2" s="1"/>
  <c r="U11" i="2"/>
  <c r="U12" i="2" s="1"/>
  <c r="T11" i="2"/>
  <c r="T12" i="2" s="1"/>
  <c r="S11" i="2"/>
  <c r="S12" i="2" s="1"/>
  <c r="R11" i="2"/>
  <c r="Q11" i="2"/>
  <c r="Q12" i="2" s="1"/>
  <c r="P11" i="2"/>
  <c r="P12" i="2" s="1"/>
  <c r="O11" i="2"/>
  <c r="O12" i="2" s="1"/>
  <c r="N11" i="2"/>
  <c r="M11" i="2"/>
  <c r="M12" i="2" s="1"/>
  <c r="L11" i="2"/>
  <c r="L12" i="2" s="1"/>
  <c r="K11" i="2"/>
  <c r="K12" i="2" s="1"/>
  <c r="J11" i="2"/>
  <c r="J12" i="2" s="1"/>
  <c r="I11" i="2"/>
  <c r="I12" i="2" s="1"/>
  <c r="H11" i="2"/>
  <c r="H12" i="2" s="1"/>
  <c r="G11" i="2"/>
  <c r="G12" i="2" s="1"/>
  <c r="F11" i="2"/>
  <c r="F12" i="2" s="1"/>
  <c r="E11" i="2"/>
  <c r="E12" i="2" s="1"/>
  <c r="D11" i="2"/>
  <c r="D12" i="2" s="1"/>
  <c r="C11" i="2"/>
  <c r="C12" i="2" s="1"/>
  <c r="V9" i="2"/>
  <c r="U9" i="2"/>
  <c r="U10" i="2" s="1"/>
  <c r="T9" i="2"/>
  <c r="T10" i="2" s="1"/>
  <c r="S9" i="2"/>
  <c r="R9" i="2"/>
  <c r="R10" i="2" s="1"/>
  <c r="Q9" i="2"/>
  <c r="Q10" i="2" s="1"/>
  <c r="P9" i="2"/>
  <c r="P10" i="2" s="1"/>
  <c r="O9" i="2"/>
  <c r="N9" i="2"/>
  <c r="N10" i="2" s="1"/>
  <c r="M9" i="2"/>
  <c r="M10" i="2" s="1"/>
  <c r="L9" i="2"/>
  <c r="L10" i="2" s="1"/>
  <c r="K9" i="2"/>
  <c r="J9" i="2"/>
  <c r="J10" i="2" s="1"/>
  <c r="I9" i="2"/>
  <c r="I10" i="2" s="1"/>
  <c r="H9" i="2"/>
  <c r="H10" i="2" s="1"/>
  <c r="G9" i="2"/>
  <c r="G10" i="2" s="1"/>
  <c r="F9" i="2"/>
  <c r="E9" i="2"/>
  <c r="E10" i="2" s="1"/>
  <c r="D9" i="2"/>
  <c r="C9" i="2"/>
  <c r="V7" i="2"/>
  <c r="V8" i="2" s="1"/>
  <c r="U7" i="2"/>
  <c r="U8" i="2" s="1"/>
  <c r="T7" i="2"/>
  <c r="T8" i="2" s="1"/>
  <c r="S7" i="2"/>
  <c r="R7" i="2"/>
  <c r="R8" i="2" s="1"/>
  <c r="Q7" i="2"/>
  <c r="Q8" i="2" s="1"/>
  <c r="P7" i="2"/>
  <c r="O7" i="2"/>
  <c r="O8" i="2" s="1"/>
  <c r="N7" i="2"/>
  <c r="N8" i="2" s="1"/>
  <c r="M7" i="2"/>
  <c r="M8" i="2" s="1"/>
  <c r="L7" i="2"/>
  <c r="L8" i="2" s="1"/>
  <c r="K7" i="2"/>
  <c r="J7" i="2"/>
  <c r="J8" i="2" s="1"/>
  <c r="I7" i="2"/>
  <c r="I8" i="2" s="1"/>
  <c r="H7" i="2"/>
  <c r="H8" i="2" s="1"/>
  <c r="G7" i="2"/>
  <c r="F7" i="2"/>
  <c r="E7" i="2"/>
  <c r="E8" i="2" s="1"/>
  <c r="D7" i="2"/>
  <c r="D8" i="2" s="1"/>
  <c r="C7" i="2"/>
  <c r="C8" i="2" s="1"/>
  <c r="V5" i="2"/>
  <c r="U5" i="2"/>
  <c r="U6" i="2" s="1"/>
  <c r="T5" i="2"/>
  <c r="T6" i="2" s="1"/>
  <c r="S5" i="2"/>
  <c r="S6" i="2" s="1"/>
  <c r="R5" i="2"/>
  <c r="R6" i="2" s="1"/>
  <c r="Q5" i="2"/>
  <c r="Q6" i="2" s="1"/>
  <c r="P5" i="2"/>
  <c r="P6" i="2" s="1"/>
  <c r="O5" i="2"/>
  <c r="O6" i="2" s="1"/>
  <c r="N5" i="2"/>
  <c r="M5" i="2"/>
  <c r="M6" i="2" s="1"/>
  <c r="L5" i="2"/>
  <c r="L6" i="2" s="1"/>
  <c r="K5" i="2"/>
  <c r="K6" i="2" s="1"/>
  <c r="J5" i="2"/>
  <c r="J6" i="2" s="1"/>
  <c r="I5" i="2"/>
  <c r="I6" i="2" s="1"/>
  <c r="H5" i="2"/>
  <c r="H6" i="2" s="1"/>
  <c r="G5" i="2"/>
  <c r="G6" i="2" s="1"/>
  <c r="F5" i="2"/>
  <c r="E5" i="2"/>
  <c r="E6" i="2" s="1"/>
  <c r="D5" i="2"/>
  <c r="D6" i="2" s="1"/>
  <c r="C5" i="2"/>
  <c r="F6" i="2"/>
  <c r="N6" i="2"/>
  <c r="V6" i="2"/>
  <c r="G8" i="2"/>
  <c r="K8" i="2"/>
  <c r="P8" i="2"/>
  <c r="S8" i="2"/>
  <c r="C10" i="2"/>
  <c r="F10" i="2"/>
  <c r="K10" i="2"/>
  <c r="O10" i="2"/>
  <c r="S10" i="2"/>
  <c r="V10" i="2"/>
  <c r="N12" i="2"/>
  <c r="R12" i="2"/>
  <c r="C14" i="2"/>
  <c r="G14" i="2"/>
  <c r="I14" i="2"/>
  <c r="J14" i="2"/>
  <c r="K14" i="2"/>
  <c r="M14" i="2"/>
  <c r="Q14" i="2"/>
  <c r="S14" i="2"/>
  <c r="D16" i="2"/>
  <c r="E16" i="2"/>
  <c r="I16" i="2"/>
  <c r="O16" i="2"/>
  <c r="Q16" i="2"/>
  <c r="U16" i="2"/>
  <c r="C18" i="2"/>
  <c r="E18" i="2"/>
  <c r="G18" i="2"/>
  <c r="L18" i="2"/>
  <c r="M18" i="2"/>
  <c r="Q18" i="2"/>
  <c r="U18" i="2"/>
  <c r="E20" i="2"/>
  <c r="I20" i="2"/>
  <c r="L20" i="2"/>
  <c r="M20" i="2"/>
  <c r="Q20" i="2"/>
  <c r="U20" i="2"/>
  <c r="G22" i="2"/>
  <c r="J22" i="2"/>
  <c r="K22" i="2"/>
  <c r="L22" i="2"/>
  <c r="R22" i="2"/>
  <c r="S22" i="2"/>
  <c r="V22" i="2"/>
  <c r="E24" i="2"/>
  <c r="I24" i="2"/>
  <c r="L24" i="2"/>
  <c r="M24" i="2"/>
  <c r="Q24" i="2"/>
  <c r="U24" i="2"/>
  <c r="H26" i="2"/>
  <c r="N26" i="2"/>
  <c r="R26" i="2"/>
  <c r="C28" i="2"/>
  <c r="F28" i="2"/>
  <c r="K28" i="2"/>
  <c r="O28" i="2"/>
  <c r="S28" i="2"/>
  <c r="V28" i="2"/>
  <c r="H30" i="2"/>
  <c r="N30" i="2"/>
  <c r="R30" i="2"/>
  <c r="C32" i="2"/>
  <c r="E32" i="2"/>
  <c r="G32" i="2"/>
  <c r="I32" i="2"/>
  <c r="M32" i="2"/>
  <c r="O32" i="2"/>
  <c r="Q32" i="2"/>
  <c r="S32" i="2"/>
  <c r="U32" i="2"/>
  <c r="C34" i="2"/>
  <c r="F34" i="2"/>
  <c r="K34" i="2"/>
  <c r="O34" i="2"/>
  <c r="S34" i="2"/>
  <c r="V34" i="2"/>
  <c r="H36" i="2"/>
  <c r="N36" i="2"/>
  <c r="R36" i="2"/>
  <c r="C38" i="2"/>
  <c r="G38" i="2"/>
  <c r="K38" i="2"/>
  <c r="O38" i="2"/>
  <c r="S38" i="2"/>
  <c r="F40" i="2"/>
  <c r="J40" i="2"/>
  <c r="P40" i="2"/>
  <c r="V40" i="2"/>
  <c r="C42" i="2"/>
  <c r="E42" i="2"/>
  <c r="G42" i="2"/>
  <c r="H42" i="2"/>
  <c r="I42" i="2"/>
  <c r="K42" i="2"/>
  <c r="M42" i="2"/>
  <c r="O42" i="2"/>
  <c r="Q42" i="2"/>
  <c r="S42" i="2"/>
  <c r="U42" i="2"/>
  <c r="C44" i="2"/>
  <c r="F44" i="2"/>
  <c r="G44" i="2"/>
  <c r="J44" i="2"/>
  <c r="K44" i="2"/>
  <c r="N44" i="2"/>
  <c r="O44" i="2"/>
  <c r="R44" i="2"/>
  <c r="S44" i="2"/>
  <c r="T44" i="2"/>
  <c r="F46" i="2"/>
  <c r="J46" i="2"/>
  <c r="P46" i="2"/>
  <c r="V46" i="2"/>
  <c r="V3" i="2"/>
  <c r="V4" i="2" s="1"/>
  <c r="T3" i="2"/>
  <c r="T4" i="2" s="1"/>
  <c r="S3" i="2"/>
  <c r="S4" i="2" s="1"/>
  <c r="R3" i="2"/>
  <c r="R4" i="2" s="1"/>
  <c r="Q3" i="2"/>
  <c r="Q4" i="2" s="1"/>
  <c r="P3" i="2"/>
  <c r="P4" i="2" s="1"/>
  <c r="N3" i="2"/>
  <c r="N4" i="2" s="1"/>
  <c r="M3" i="2"/>
  <c r="M4" i="2" s="1"/>
  <c r="K3" i="2"/>
  <c r="K4" i="2" s="1"/>
  <c r="J3" i="2"/>
  <c r="J4" i="2" s="1"/>
  <c r="I3" i="2"/>
  <c r="I4" i="2" s="1"/>
  <c r="G3" i="2"/>
  <c r="G4" i="2" s="1"/>
  <c r="H3" i="2"/>
  <c r="H4" i="2" s="1"/>
  <c r="F3" i="2"/>
  <c r="F4" i="2" s="1"/>
  <c r="L3" i="2"/>
  <c r="L4" i="2" s="1"/>
  <c r="O3" i="2"/>
  <c r="O4" i="2" s="1"/>
  <c r="U3" i="2"/>
  <c r="U4" i="2" s="1"/>
  <c r="E3" i="2"/>
  <c r="E4" i="2" s="1"/>
  <c r="D3" i="2"/>
  <c r="C3" i="2"/>
  <c r="B5" i="2"/>
  <c r="Y15" i="2" l="1"/>
  <c r="F10" i="7" s="1"/>
  <c r="Y31" i="2"/>
  <c r="F18" i="7" s="1"/>
  <c r="W41" i="2"/>
  <c r="D23" i="7" s="1"/>
  <c r="Y43" i="2"/>
  <c r="F24" i="7" s="1"/>
  <c r="X65" i="2"/>
  <c r="Y67" i="2"/>
  <c r="Z69" i="2"/>
  <c r="Y75" i="2"/>
  <c r="X51" i="2"/>
  <c r="Y53" i="2"/>
  <c r="Z55" i="2"/>
  <c r="D44" i="2"/>
  <c r="D10" i="2"/>
  <c r="Z9" i="2" s="1"/>
  <c r="G7" i="7" s="1"/>
  <c r="D70" i="2"/>
  <c r="D34" i="2"/>
  <c r="Z33" i="2" s="1"/>
  <c r="D24" i="2"/>
  <c r="Y23" i="2" s="1"/>
  <c r="Y9" i="2"/>
  <c r="F7" i="7" s="1"/>
  <c r="Z13" i="2"/>
  <c r="G9" i="7" s="1"/>
  <c r="Z21" i="2"/>
  <c r="G13" i="7" s="1"/>
  <c r="Z27" i="2"/>
  <c r="G16" i="7" s="1"/>
  <c r="X31" i="2"/>
  <c r="E18" i="7" s="1"/>
  <c r="Y33" i="2"/>
  <c r="F19" i="7" s="1"/>
  <c r="Y37" i="2"/>
  <c r="F21" i="7" s="1"/>
  <c r="X43" i="2"/>
  <c r="E24" i="7" s="1"/>
  <c r="D68" i="2"/>
  <c r="Z63" i="2"/>
  <c r="X67" i="2"/>
  <c r="Y69" i="2"/>
  <c r="Z71" i="2"/>
  <c r="Z73" i="2"/>
  <c r="X75" i="2"/>
  <c r="Y77" i="2"/>
  <c r="Z79" i="2"/>
  <c r="Z81" i="2"/>
  <c r="F41" i="3"/>
  <c r="E41" i="3"/>
  <c r="G41" i="3"/>
  <c r="D41" i="3"/>
  <c r="F37" i="3"/>
  <c r="E37" i="3"/>
  <c r="G37" i="3"/>
  <c r="D37" i="3"/>
  <c r="F33" i="3"/>
  <c r="E33" i="3"/>
  <c r="G33" i="3"/>
  <c r="D33" i="3"/>
  <c r="F29" i="3"/>
  <c r="E29" i="3"/>
  <c r="G29" i="3"/>
  <c r="D29" i="3"/>
  <c r="F21" i="3"/>
  <c r="G13" i="3"/>
  <c r="G9" i="3"/>
  <c r="G42" i="3"/>
  <c r="D42" i="3"/>
  <c r="F42" i="3"/>
  <c r="E42" i="3"/>
  <c r="G38" i="3"/>
  <c r="D38" i="3"/>
  <c r="F38" i="3"/>
  <c r="E38" i="3"/>
  <c r="G34" i="3"/>
  <c r="D34" i="3"/>
  <c r="F34" i="3"/>
  <c r="E34" i="3"/>
  <c r="G30" i="3"/>
  <c r="D30" i="3"/>
  <c r="F30" i="3"/>
  <c r="E30" i="3"/>
  <c r="G26" i="3"/>
  <c r="D26" i="3"/>
  <c r="F26" i="3"/>
  <c r="E26" i="3"/>
  <c r="F18" i="3"/>
  <c r="E18" i="3"/>
  <c r="F10" i="3"/>
  <c r="D43" i="3"/>
  <c r="F43" i="3"/>
  <c r="G43" i="3"/>
  <c r="E43" i="3"/>
  <c r="G39" i="3"/>
  <c r="D39" i="3"/>
  <c r="E39" i="3"/>
  <c r="F39" i="3"/>
  <c r="G35" i="3"/>
  <c r="D35" i="3"/>
  <c r="F35" i="3"/>
  <c r="E35" i="3"/>
  <c r="G31" i="3"/>
  <c r="D31" i="3"/>
  <c r="E31" i="3"/>
  <c r="F31" i="3"/>
  <c r="G27" i="3"/>
  <c r="D27" i="3"/>
  <c r="F27" i="3"/>
  <c r="E27" i="3"/>
  <c r="D23" i="3"/>
  <c r="F19" i="3"/>
  <c r="F7" i="3"/>
  <c r="E40" i="3"/>
  <c r="G40" i="3"/>
  <c r="F40" i="3"/>
  <c r="D40" i="3"/>
  <c r="E36" i="3"/>
  <c r="D36" i="3"/>
  <c r="F36" i="3"/>
  <c r="G36" i="3"/>
  <c r="E32" i="3"/>
  <c r="G32" i="3"/>
  <c r="F32" i="3"/>
  <c r="D32" i="3"/>
  <c r="E28" i="3"/>
  <c r="D28" i="3"/>
  <c r="F28" i="3"/>
  <c r="G28" i="3"/>
  <c r="E24" i="3"/>
  <c r="F24" i="3"/>
  <c r="G16" i="3"/>
  <c r="Z5" i="2"/>
  <c r="G5" i="7" s="1"/>
  <c r="W65" i="2"/>
  <c r="W33" i="2"/>
  <c r="D19" i="7" s="1"/>
  <c r="W9" i="2"/>
  <c r="D7" i="7" s="1"/>
  <c r="X5" i="2"/>
  <c r="E5" i="7" s="1"/>
  <c r="X29" i="2"/>
  <c r="E17" i="7" s="1"/>
  <c r="X21" i="2"/>
  <c r="E13" i="7" s="1"/>
  <c r="X13" i="2"/>
  <c r="E9" i="7" s="1"/>
  <c r="Y59" i="2"/>
  <c r="Z53" i="2"/>
  <c r="X49" i="2"/>
  <c r="X41" i="2"/>
  <c r="E23" i="7" s="1"/>
  <c r="D32" i="2"/>
  <c r="C56" i="2"/>
  <c r="C52" i="2"/>
  <c r="C82" i="2"/>
  <c r="W75" i="2"/>
  <c r="W67" i="2"/>
  <c r="W59" i="2"/>
  <c r="W51" i="2"/>
  <c r="W43" i="2"/>
  <c r="D24" i="7" s="1"/>
  <c r="W35" i="2"/>
  <c r="D20" i="7" s="1"/>
  <c r="W27" i="2"/>
  <c r="D16" i="7" s="1"/>
  <c r="W19" i="2"/>
  <c r="D12" i="7" s="1"/>
  <c r="W11" i="2"/>
  <c r="D8" i="7" s="1"/>
  <c r="X35" i="2"/>
  <c r="E20" i="7" s="1"/>
  <c r="Z31" i="2"/>
  <c r="G18" i="7" s="1"/>
  <c r="Y29" i="2"/>
  <c r="F17" i="7" s="1"/>
  <c r="X27" i="2"/>
  <c r="E16" i="7" s="1"/>
  <c r="Z23" i="2"/>
  <c r="G14" i="7" s="1"/>
  <c r="X19" i="2"/>
  <c r="E12" i="7" s="1"/>
  <c r="Z15" i="2"/>
  <c r="G10" i="7" s="1"/>
  <c r="Y13" i="2"/>
  <c r="F9" i="7" s="1"/>
  <c r="X11" i="2"/>
  <c r="E8" i="7" s="1"/>
  <c r="Y81" i="2"/>
  <c r="X79" i="2"/>
  <c r="Z75" i="2"/>
  <c r="Y73" i="2"/>
  <c r="X71" i="2"/>
  <c r="Z67" i="2"/>
  <c r="Y65" i="2"/>
  <c r="X63" i="2"/>
  <c r="Z59" i="2"/>
  <c r="Y57" i="2"/>
  <c r="X55" i="2"/>
  <c r="Z51" i="2"/>
  <c r="Y49" i="2"/>
  <c r="X47" i="2"/>
  <c r="Z43" i="2"/>
  <c r="G24" i="7" s="1"/>
  <c r="Y41" i="2"/>
  <c r="F23" i="7" s="1"/>
  <c r="X39" i="2"/>
  <c r="E22" i="7" s="1"/>
  <c r="W81" i="2"/>
  <c r="W57" i="2"/>
  <c r="W49" i="2"/>
  <c r="X81" i="2"/>
  <c r="X73" i="2"/>
  <c r="Z61" i="2"/>
  <c r="X57" i="2"/>
  <c r="Y51" i="2"/>
  <c r="Z45" i="2"/>
  <c r="G25" i="7" s="1"/>
  <c r="Z37" i="2"/>
  <c r="G21" i="7" s="1"/>
  <c r="D42" i="2"/>
  <c r="Z41" i="2" s="1"/>
  <c r="D26" i="2"/>
  <c r="Z25" i="2" s="1"/>
  <c r="C22" i="2"/>
  <c r="Y21" i="2" s="1"/>
  <c r="D18" i="2"/>
  <c r="Y17" i="2" s="1"/>
  <c r="C78" i="2"/>
  <c r="C74" i="2"/>
  <c r="C64" i="2"/>
  <c r="W77" i="2"/>
  <c r="W69" i="2"/>
  <c r="W61" i="2"/>
  <c r="W53" i="2"/>
  <c r="W45" i="2"/>
  <c r="D25" i="7" s="1"/>
  <c r="W37" i="2"/>
  <c r="D21" i="7" s="1"/>
  <c r="W29" i="2"/>
  <c r="D17" i="7" s="1"/>
  <c r="W21" i="2"/>
  <c r="D13" i="7" s="1"/>
  <c r="W13" i="2"/>
  <c r="D9" i="7" s="1"/>
  <c r="W5" i="2"/>
  <c r="D5" i="7" s="1"/>
  <c r="Y35" i="2"/>
  <c r="F20" i="7" s="1"/>
  <c r="X33" i="2"/>
  <c r="E19" i="7" s="1"/>
  <c r="Z29" i="2"/>
  <c r="G17" i="7" s="1"/>
  <c r="Y27" i="2"/>
  <c r="F16" i="7" s="1"/>
  <c r="X25" i="2"/>
  <c r="E15" i="7" s="1"/>
  <c r="Y19" i="2"/>
  <c r="F12" i="7" s="1"/>
  <c r="X17" i="2"/>
  <c r="E11" i="7" s="1"/>
  <c r="Y11" i="2"/>
  <c r="F8" i="7" s="1"/>
  <c r="X9" i="2"/>
  <c r="E7" i="7" s="1"/>
  <c r="Y79" i="2"/>
  <c r="X77" i="2"/>
  <c r="Y71" i="2"/>
  <c r="X69" i="2"/>
  <c r="Z65" i="2"/>
  <c r="Y63" i="2"/>
  <c r="X61" i="2"/>
  <c r="Z57" i="2"/>
  <c r="Y55" i="2"/>
  <c r="X53" i="2"/>
  <c r="Z49" i="2"/>
  <c r="Y47" i="2"/>
  <c r="X45" i="2"/>
  <c r="E25" i="7" s="1"/>
  <c r="Y39" i="2"/>
  <c r="F22" i="7" s="1"/>
  <c r="X37" i="2"/>
  <c r="E21" i="7" s="1"/>
  <c r="W73" i="2"/>
  <c r="W17" i="2"/>
  <c r="D11" i="7" s="1"/>
  <c r="Z77" i="2"/>
  <c r="C54" i="2"/>
  <c r="C80" i="2"/>
  <c r="C76" i="2"/>
  <c r="C72" i="2"/>
  <c r="C70" i="2"/>
  <c r="C68" i="2"/>
  <c r="W79" i="2"/>
  <c r="W71" i="2"/>
  <c r="W63" i="2"/>
  <c r="W55" i="2"/>
  <c r="W47" i="2"/>
  <c r="W39" i="2"/>
  <c r="D22" i="7" s="1"/>
  <c r="W31" i="2"/>
  <c r="D18" i="7" s="1"/>
  <c r="W23" i="2"/>
  <c r="D14" i="7" s="1"/>
  <c r="W15" i="2"/>
  <c r="D10" i="7" s="1"/>
  <c r="W7" i="2"/>
  <c r="D6" i="7" s="1"/>
  <c r="Z35" i="2"/>
  <c r="G20" i="7" s="1"/>
  <c r="Y25" i="2"/>
  <c r="F15" i="7" s="1"/>
  <c r="X23" i="2"/>
  <c r="E14" i="7" s="1"/>
  <c r="Z19" i="2"/>
  <c r="G12" i="7" s="1"/>
  <c r="X15" i="2"/>
  <c r="E10" i="7" s="1"/>
  <c r="Z11" i="2"/>
  <c r="G8" i="7" s="1"/>
  <c r="Y61" i="2"/>
  <c r="X59" i="2"/>
  <c r="Z47" i="2"/>
  <c r="Y45" i="2"/>
  <c r="F25" i="7" s="1"/>
  <c r="Z39" i="2"/>
  <c r="G22" i="7" s="1"/>
  <c r="C4" i="2"/>
  <c r="F8" i="2"/>
  <c r="Z7" i="2" s="1"/>
  <c r="C6" i="2"/>
  <c r="Y5" i="2" s="1"/>
  <c r="F5" i="7" s="1"/>
  <c r="D4" i="2"/>
  <c r="X3" i="2" s="1"/>
  <c r="F14" i="7" l="1"/>
  <c r="F14" i="3"/>
  <c r="Z17" i="2"/>
  <c r="F11" i="7"/>
  <c r="F11" i="3"/>
  <c r="Y7" i="2"/>
  <c r="F6" i="7" s="1"/>
  <c r="W3" i="2"/>
  <c r="W25" i="2"/>
  <c r="D15" i="7" s="1"/>
  <c r="F13" i="7"/>
  <c r="F13" i="3"/>
  <c r="G15" i="7"/>
  <c r="G15" i="3"/>
  <c r="G23" i="7"/>
  <c r="G23" i="3"/>
  <c r="G19" i="7"/>
  <c r="G19" i="3"/>
  <c r="Z3" i="2"/>
  <c r="F12" i="3"/>
  <c r="D12" i="3"/>
  <c r="G12" i="3"/>
  <c r="E12" i="3"/>
  <c r="D16" i="3"/>
  <c r="F16" i="3"/>
  <c r="E16" i="3"/>
  <c r="G20" i="3"/>
  <c r="F20" i="3"/>
  <c r="D20" i="3"/>
  <c r="E20" i="3"/>
  <c r="D24" i="3"/>
  <c r="G24" i="3"/>
  <c r="E11" i="3"/>
  <c r="D11" i="3"/>
  <c r="E15" i="3"/>
  <c r="F15" i="3"/>
  <c r="D15" i="3"/>
  <c r="E19" i="3"/>
  <c r="D19" i="3"/>
  <c r="F23" i="3"/>
  <c r="E23" i="3"/>
  <c r="E10" i="3"/>
  <c r="D10" i="3"/>
  <c r="G10" i="3"/>
  <c r="E14" i="3"/>
  <c r="D14" i="3"/>
  <c r="G14" i="3"/>
  <c r="D18" i="3"/>
  <c r="G18" i="3"/>
  <c r="E22" i="3"/>
  <c r="F22" i="3"/>
  <c r="D22" i="3"/>
  <c r="G22" i="3"/>
  <c r="D9" i="3"/>
  <c r="E9" i="3"/>
  <c r="F9" i="3"/>
  <c r="D13" i="3"/>
  <c r="E13" i="3"/>
  <c r="D17" i="3"/>
  <c r="G17" i="3"/>
  <c r="E17" i="3"/>
  <c r="F17" i="3"/>
  <c r="D21" i="3"/>
  <c r="G21" i="3"/>
  <c r="E21" i="3"/>
  <c r="D25" i="3"/>
  <c r="G25" i="3"/>
  <c r="E25" i="3"/>
  <c r="F25" i="3"/>
  <c r="X7" i="2"/>
  <c r="E6" i="7" s="1"/>
  <c r="E6" i="3"/>
  <c r="G6" i="7"/>
  <c r="G6" i="3"/>
  <c r="F6" i="3"/>
  <c r="F5" i="3"/>
  <c r="D8" i="3"/>
  <c r="E7" i="3"/>
  <c r="E5" i="3"/>
  <c r="F8" i="3"/>
  <c r="E8" i="3"/>
  <c r="G7" i="3"/>
  <c r="D5" i="3"/>
  <c r="G8" i="3"/>
  <c r="D7" i="3"/>
  <c r="D6" i="3"/>
  <c r="G5" i="3"/>
  <c r="D4" i="7"/>
  <c r="D4" i="3"/>
  <c r="C7" i="4" s="1"/>
  <c r="D7" i="4" s="1"/>
  <c r="E4" i="7"/>
  <c r="E4" i="3"/>
  <c r="G4" i="7"/>
  <c r="G4" i="3"/>
  <c r="Y3" i="2"/>
  <c r="G11" i="7" l="1"/>
  <c r="G11" i="3"/>
  <c r="C8" i="4"/>
  <c r="D8" i="4" s="1"/>
  <c r="E8" i="4"/>
  <c r="F8" i="4" s="1"/>
  <c r="K10" i="4"/>
  <c r="L10" i="4" s="1"/>
  <c r="I8" i="4"/>
  <c r="J8" i="4" s="1"/>
  <c r="G8" i="4"/>
  <c r="H8" i="4" s="1"/>
  <c r="K8" i="4"/>
  <c r="L8" i="4" s="1"/>
  <c r="E10" i="4"/>
  <c r="F10" i="4" s="1"/>
  <c r="I10" i="4"/>
  <c r="J10" i="4" s="1"/>
  <c r="I7" i="4"/>
  <c r="J7" i="4" s="1"/>
  <c r="C10" i="4"/>
  <c r="D10" i="4" s="1"/>
  <c r="K7" i="4"/>
  <c r="L7" i="4" s="1"/>
  <c r="G10" i="4"/>
  <c r="H10" i="4" s="1"/>
  <c r="G7" i="4"/>
  <c r="H7" i="4" s="1"/>
  <c r="E7" i="4"/>
  <c r="F7" i="4" s="1"/>
  <c r="F4" i="7"/>
  <c r="F4" i="3"/>
  <c r="G9" i="4" s="1"/>
  <c r="H9" i="4" s="1"/>
  <c r="K9" i="4" l="1"/>
  <c r="L9" i="4" s="1"/>
  <c r="I9" i="4"/>
  <c r="J9" i="4" s="1"/>
  <c r="E9" i="4"/>
  <c r="F9" i="4" s="1"/>
  <c r="C9" i="4"/>
  <c r="D9" i="4" s="1"/>
</calcChain>
</file>

<file path=xl/sharedStrings.xml><?xml version="1.0" encoding="utf-8"?>
<sst xmlns="http://schemas.openxmlformats.org/spreadsheetml/2006/main" count="147" uniqueCount="68">
  <si>
    <t>№ п/п</t>
  </si>
  <si>
    <t>ФИ ученика</t>
  </si>
  <si>
    <t>Неопределенная</t>
  </si>
  <si>
    <t>Навязанная</t>
  </si>
  <si>
    <t>Мораторий</t>
  </si>
  <si>
    <t>Сформированная</t>
  </si>
  <si>
    <t>неопр</t>
  </si>
  <si>
    <t>навяз</t>
  </si>
  <si>
    <t>морат</t>
  </si>
  <si>
    <t>сформ</t>
  </si>
  <si>
    <t>Неопределенное состояние профессиональной идентичности</t>
  </si>
  <si>
    <t>Состояние характерно для учащихся, которые не имеют прочных профессиональных целей и планов и при этом не пытаются их сформировать, выстроить варианты своего профессионального развития. Чаще всего этим статусом обладают подростки, родители которых не хотят или не имеют времени проявлять активный интерес к профессиональному будущему своих детей. Такой статус бывает и у подростков, привыкших жить текущими желаниями, недостаточно осознающих важность выбора будущей профессии.</t>
  </si>
  <si>
    <t>Навязанная профессиональная идентичность</t>
  </si>
  <si>
    <t>Это состояние характерно для человека, который выбрал свой профессиональный путь, но не путем самостоятельных размышлений, а прислушавшись к мнению авторитетов: родителей или друзей. На какое-то время это, как правило, обеспечивает комфортное состояние, позволяя избежать переживаний по поводу собственного будущего. Но нет никакой гарантии, что выбранная таким путем профессия будет отвечать интересам и способностям самого человека. Поэтому такой выбор в дальнейшем вполне может привести к разочарованию.</t>
  </si>
  <si>
    <t>Мораторий (кризис выбора)</t>
  </si>
  <si>
    <t xml:space="preserve">Такое состояние характерно для человека, исследующего альтернативные варианты дальнейшего профессионального развития и активно пытающегося выйти из этого состояния, приняв осмысленное решение о своем будущем. Эти юноши и девушки размышляют о возможных вариантах профессионального развития, примеряют на себя различные профессиональные роли, стремятся как можно больше узнать о разных специальностях и путях их получения. На этой стадии нередко складываются неустойчивые отношения с родителями и друзьями: полное взаимопонимание может быстро сменяться непониманием, и наоборот. Как правило, большая часть людей после «кризиса выбора» переходит к состоянию сформированной идентичности, реже к навязанной идентичности. </t>
  </si>
  <si>
    <t>Сформированная профессиональная идентичность</t>
  </si>
  <si>
    <t>Эти юноши и девушки характеризуются тем, что они готовы совершить осознанный выбор дальнейшего профессионального развития или уже его совершили. У них присутствует уверенность в правильности принятого решения об их профессиональном будущем. Этим статусом обладают те юноши и девушки, которые прошли через «кризис выбора» и самостоятельно сформировали систему знаний о себе, о профессиональных ценностях и жизненных убеждениях. Они могут осознанно выстраивать свою жизнь потому, что определились, чего хотят достигнуть.</t>
  </si>
  <si>
    <t>0—3</t>
  </si>
  <si>
    <t>Статус не выражен</t>
  </si>
  <si>
    <t>4—7</t>
  </si>
  <si>
    <t>Выраженность ниже среднего уровня</t>
  </si>
  <si>
    <t>8—11</t>
  </si>
  <si>
    <t>Средняя степень выраженности</t>
  </si>
  <si>
    <t>12—15</t>
  </si>
  <si>
    <t>Выраженность выше среднего уровня</t>
  </si>
  <si>
    <t>16 баллов и выше</t>
  </si>
  <si>
    <t>Ярко выраженный статус</t>
  </si>
  <si>
    <t>0—4</t>
  </si>
  <si>
    <t>5—9</t>
  </si>
  <si>
    <t>10—14</t>
  </si>
  <si>
    <t>15-19</t>
  </si>
  <si>
    <t>20 баллов и выше</t>
  </si>
  <si>
    <t>15—19</t>
  </si>
  <si>
    <t>0—2</t>
  </si>
  <si>
    <t>3—5</t>
  </si>
  <si>
    <t>6—8</t>
  </si>
  <si>
    <t>9—11</t>
  </si>
  <si>
    <t>12 баллов и выше</t>
  </si>
  <si>
    <t>мин1</t>
  </si>
  <si>
    <t>мин2</t>
  </si>
  <si>
    <t>мин3</t>
  </si>
  <si>
    <t>мин4</t>
  </si>
  <si>
    <t>макс1</t>
  </si>
  <si>
    <t>макс2</t>
  </si>
  <si>
    <t>макс3</t>
  </si>
  <si>
    <t>макс4</t>
  </si>
  <si>
    <t>количество</t>
  </si>
  <si>
    <t>доля, %</t>
  </si>
  <si>
    <t>Количество</t>
  </si>
  <si>
    <t>Обратите внимание, что программа будет считать, если будут указаны ФИ ученика (если варианты ответов у ученика не проставлены, программа по умолчанию их будет считать за "0 баллов")!</t>
  </si>
  <si>
    <t>Характеристики и степень выраженности статусов</t>
  </si>
  <si>
    <t>пароль 123</t>
  </si>
  <si>
    <t>класс</t>
  </si>
  <si>
    <t>РЕЗУЛЬТАТЫ</t>
  </si>
  <si>
    <t>класса</t>
  </si>
  <si>
    <t>ОО</t>
  </si>
  <si>
    <t>дата</t>
  </si>
  <si>
    <t>Инструкция</t>
  </si>
  <si>
    <t>"                                                                                                             "</t>
  </si>
  <si>
    <r>
      <t xml:space="preserve">Форма содержит несколько вкладок: </t>
    </r>
    <r>
      <rPr>
        <b/>
        <i/>
        <sz val="14"/>
        <color theme="1"/>
        <rFont val="Times New Roman"/>
        <family val="1"/>
        <charset val="204"/>
      </rPr>
      <t>"Данные из бланков", "Результаты ученика", "Результаты класса", "Диаграммы".</t>
    </r>
  </si>
  <si>
    <r>
      <t xml:space="preserve">Вкладка </t>
    </r>
    <r>
      <rPr>
        <b/>
        <i/>
        <sz val="14"/>
        <color theme="1"/>
        <rFont val="Times New Roman"/>
        <family val="1"/>
        <charset val="204"/>
      </rPr>
      <t>"Данные из бланков</t>
    </r>
    <r>
      <rPr>
        <sz val="14"/>
        <color theme="1"/>
        <rFont val="Times New Roman"/>
        <family val="1"/>
        <charset val="204"/>
      </rPr>
      <t>" предназначена для ввода выбранных вариантов ответов каждого ученика на 20 вопросов.</t>
    </r>
  </si>
  <si>
    <r>
      <t xml:space="preserve">Вкладка </t>
    </r>
    <r>
      <rPr>
        <b/>
        <i/>
        <sz val="14"/>
        <color theme="1"/>
        <rFont val="Times New Roman"/>
        <family val="1"/>
        <charset val="204"/>
      </rPr>
      <t>"Результаты ученика</t>
    </r>
    <r>
      <rPr>
        <sz val="14"/>
        <color theme="1"/>
        <rFont val="Times New Roman"/>
        <family val="1"/>
        <charset val="204"/>
      </rPr>
      <t>" переводит набранную сумму баллов в качественную оценку (для каждого статуса определяется степень его выраженности).</t>
    </r>
  </si>
  <si>
    <r>
      <t>Вкладка "</t>
    </r>
    <r>
      <rPr>
        <b/>
        <i/>
        <sz val="14"/>
        <color theme="1"/>
        <rFont val="Times New Roman"/>
        <family val="1"/>
        <charset val="204"/>
      </rPr>
      <t>Результаты класса</t>
    </r>
    <r>
      <rPr>
        <sz val="14"/>
        <color theme="1"/>
        <rFont val="Times New Roman"/>
        <family val="1"/>
        <charset val="204"/>
      </rPr>
      <t>" рассчитывает количество и долю учеников для каждого статуса по степеням выраженности.</t>
    </r>
  </si>
  <si>
    <r>
      <t>Заполните вкладку "</t>
    </r>
    <r>
      <rPr>
        <b/>
        <i/>
        <sz val="14"/>
        <color theme="1"/>
        <rFont val="Times New Roman"/>
        <family val="1"/>
        <charset val="204"/>
      </rPr>
      <t>Данные из бланков</t>
    </r>
    <r>
      <rPr>
        <sz val="14"/>
        <color theme="1"/>
        <rFont val="Times New Roman"/>
        <family val="1"/>
        <charset val="204"/>
      </rPr>
      <t>" ФИ учащегося и выбранные им варианты ответов. Допустимые значения для вввода: а, б, в, г (можно вводить с клавитатуры или пользоваться раскрывающимся списком).</t>
    </r>
  </si>
  <si>
    <r>
      <t xml:space="preserve">Вкладка </t>
    </r>
    <r>
      <rPr>
        <i/>
        <sz val="14"/>
        <color indexed="8"/>
        <rFont val="Times New Roman"/>
        <family val="1"/>
        <charset val="204"/>
      </rPr>
      <t>"</t>
    </r>
    <r>
      <rPr>
        <b/>
        <i/>
        <sz val="14"/>
        <color indexed="8"/>
        <rFont val="Times New Roman"/>
        <family val="1"/>
        <charset val="204"/>
      </rPr>
      <t>Диаграммы</t>
    </r>
    <r>
      <rPr>
        <i/>
        <sz val="14"/>
        <color indexed="8"/>
        <rFont val="Times New Roman"/>
        <family val="1"/>
        <charset val="204"/>
      </rPr>
      <t>"</t>
    </r>
    <r>
      <rPr>
        <sz val="14"/>
        <color indexed="8"/>
        <rFont val="Times New Roman"/>
        <family val="1"/>
        <charset val="204"/>
      </rPr>
      <t xml:space="preserve"> демонстрирует долю учеников для каждого показателя.</t>
    </r>
  </si>
  <si>
    <r>
      <t>Когда будут заполнены все данные во вкладке "</t>
    </r>
    <r>
      <rPr>
        <b/>
        <i/>
        <sz val="14"/>
        <color theme="1"/>
        <rFont val="Times New Roman"/>
        <family val="1"/>
        <charset val="204"/>
      </rPr>
      <t>Данные из бланков</t>
    </r>
    <r>
      <rPr>
        <sz val="14"/>
        <color theme="1"/>
        <rFont val="Times New Roman"/>
        <family val="1"/>
        <charset val="204"/>
      </rPr>
      <t>", автоматически рассчитается информация во вкладках:</t>
    </r>
    <r>
      <rPr>
        <b/>
        <i/>
        <sz val="14"/>
        <color theme="1"/>
        <rFont val="Times New Roman"/>
        <family val="1"/>
        <charset val="204"/>
      </rPr>
      <t xml:space="preserve"> "Результаты ученика", "Результаты класса", "Диаграммы"</t>
    </r>
    <r>
      <rPr>
        <sz val="14"/>
        <color theme="1"/>
        <rFont val="Times New Roman"/>
        <family val="1"/>
        <charset val="204"/>
      </rPr>
      <t>. Для удобства у перечисленных вкладок настроена печать на принтере.</t>
    </r>
  </si>
  <si>
    <r>
      <t xml:space="preserve">Во вкладке </t>
    </r>
    <r>
      <rPr>
        <b/>
        <i/>
        <sz val="14"/>
        <color theme="1"/>
        <rFont val="Times New Roman"/>
        <family val="1"/>
        <charset val="204"/>
      </rPr>
      <t>"Результаты ученика</t>
    </r>
    <r>
      <rPr>
        <sz val="14"/>
        <color theme="1"/>
        <rFont val="Times New Roman"/>
        <family val="1"/>
        <charset val="204"/>
      </rPr>
      <t>" можно изменять (делать шире или уже) высоту/ширину столбцов.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</si>
</sst>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%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2" borderId="5" xfId="0" applyFont="1" applyFill="1" applyBorder="1" applyAlignment="1">
      <alignment horizontal="justify" wrapText="1"/>
    </xf>
    <xf numFmtId="0" fontId="4" fillId="2" borderId="6" xfId="0" applyFont="1" applyFill="1" applyBorder="1" applyAlignment="1">
      <alignment horizontal="justify" wrapText="1"/>
    </xf>
    <xf numFmtId="0" fontId="5" fillId="0" borderId="0" xfId="0" applyFont="1" applyAlignment="1">
      <alignment horizontal="justify"/>
    </xf>
    <xf numFmtId="0" fontId="4" fillId="0" borderId="5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0" fillId="0" borderId="0" xfId="0" applyBorder="1"/>
    <xf numFmtId="0" fontId="4" fillId="2" borderId="0" xfId="0" applyFont="1" applyFill="1" applyBorder="1" applyAlignment="1">
      <alignment horizontal="justify" wrapText="1"/>
    </xf>
    <xf numFmtId="0" fontId="6" fillId="0" borderId="0" xfId="0" applyFont="1" applyAlignment="1">
      <alignment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wrapText="1"/>
      <protection hidden="1"/>
    </xf>
    <xf numFmtId="0" fontId="8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Protection="1"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3" fillId="0" borderId="0" xfId="0" applyFont="1"/>
    <xf numFmtId="0" fontId="5" fillId="0" borderId="7" xfId="0" applyFont="1" applyBorder="1" applyProtection="1">
      <protection locked="0"/>
    </xf>
    <xf numFmtId="164" fontId="5" fillId="0" borderId="8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wrapText="1"/>
    </xf>
    <xf numFmtId="0" fontId="17" fillId="6" borderId="3" xfId="0" applyFont="1" applyFill="1" applyBorder="1" applyAlignment="1">
      <alignment horizontal="center" wrapText="1"/>
    </xf>
    <xf numFmtId="0" fontId="15" fillId="6" borderId="4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7" borderId="1" xfId="0" applyFont="1" applyFill="1" applyBorder="1"/>
    <xf numFmtId="0" fontId="5" fillId="7" borderId="0" xfId="0" applyFont="1" applyFill="1"/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1" fillId="7" borderId="7" xfId="0" applyFont="1" applyFill="1" applyBorder="1" applyAlignment="1">
      <alignment horizontal="right"/>
    </xf>
    <xf numFmtId="0" fontId="11" fillId="7" borderId="7" xfId="0" applyFont="1" applyFill="1" applyBorder="1" applyAlignment="1"/>
    <xf numFmtId="0" fontId="10" fillId="7" borderId="1" xfId="0" applyFont="1" applyFill="1" applyBorder="1" applyAlignment="1">
      <alignment vertical="top" wrapText="1"/>
    </xf>
    <xf numFmtId="0" fontId="5" fillId="7" borderId="1" xfId="0" applyFont="1" applyFill="1" applyBorder="1" applyProtection="1"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vertical="center" wrapText="1"/>
      <protection hidden="1"/>
    </xf>
    <xf numFmtId="0" fontId="12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90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top" wrapText="1"/>
    </xf>
    <xf numFmtId="165" fontId="5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textRotation="90" wrapText="1"/>
    </xf>
    <xf numFmtId="0" fontId="4" fillId="0" borderId="3" xfId="0" applyFont="1" applyBorder="1" applyAlignment="1">
      <alignment horizontal="justify" textRotation="90" wrapText="1"/>
    </xf>
    <xf numFmtId="0" fontId="4" fillId="0" borderId="4" xfId="0" applyFont="1" applyBorder="1" applyAlignment="1">
      <alignment horizontal="justify" textRotation="90" wrapText="1"/>
    </xf>
    <xf numFmtId="0" fontId="4" fillId="2" borderId="2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justify" textRotation="90" wrapText="1"/>
    </xf>
    <xf numFmtId="0" fontId="4" fillId="2" borderId="3" xfId="0" applyFont="1" applyFill="1" applyBorder="1" applyAlignment="1">
      <alignment horizontal="justify" textRotation="90" wrapText="1"/>
    </xf>
    <xf numFmtId="0" fontId="4" fillId="2" borderId="4" xfId="0" applyFont="1" applyFill="1" applyBorder="1" applyAlignment="1">
      <alignment horizontal="justify" textRotation="90" wrapText="1"/>
    </xf>
    <xf numFmtId="0" fontId="4" fillId="0" borderId="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5" fillId="2" borderId="2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ru-RU" sz="1800"/>
              <a:t>Неопределенное состояние профессиональной идентичности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('Результаты класса'!$D$11,'Результаты класса'!$F$11,'Результаты класса'!$H$11,'Результаты класса'!$J$11,'Результаты класса'!$L$11)</c:f>
              <c:strCache>
                <c:ptCount val="5"/>
                <c:pt idx="0">
                  <c:v>Статус не выражен</c:v>
                </c:pt>
                <c:pt idx="1">
                  <c:v>Выраженность ниже среднего уровня</c:v>
                </c:pt>
                <c:pt idx="2">
                  <c:v>Средняя степень выраженности</c:v>
                </c:pt>
                <c:pt idx="3">
                  <c:v>Выраженность выше среднего уровня</c:v>
                </c:pt>
                <c:pt idx="4">
                  <c:v>Ярко выраженный статус</c:v>
                </c:pt>
              </c:strCache>
            </c:strRef>
          </c:cat>
          <c:val>
            <c:numRef>
              <c:f>('Результаты класса'!$D$7,'Результаты класса'!$F$7,'Результаты класса'!$H$7,'Результаты класса'!$J$7,'Результаты класса'!$L$7)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ru-RU" sz="1800"/>
              <a:t>Навязанная профессиональная идентичность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('Результаты класса'!$D$11,'Результаты класса'!$F$11,'Результаты класса'!$H$11,'Результаты класса'!$J$11,'Результаты класса'!$L$11)</c:f>
              <c:strCache>
                <c:ptCount val="5"/>
                <c:pt idx="0">
                  <c:v>Статус не выражен</c:v>
                </c:pt>
                <c:pt idx="1">
                  <c:v>Выраженность ниже среднего уровня</c:v>
                </c:pt>
                <c:pt idx="2">
                  <c:v>Средняя степень выраженности</c:v>
                </c:pt>
                <c:pt idx="3">
                  <c:v>Выраженность выше среднего уровня</c:v>
                </c:pt>
                <c:pt idx="4">
                  <c:v>Ярко выраженный статус</c:v>
                </c:pt>
              </c:strCache>
            </c:strRef>
          </c:cat>
          <c:val>
            <c:numRef>
              <c:f>('Результаты класса'!$D$8,'Результаты класса'!$F$8,'Результаты класса'!$H$8,'Результаты класса'!$J$8,'Результаты класса'!$L$8)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ru-RU" sz="1800"/>
              <a:t>Мораторий (кризис выбора)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('Результаты класса'!$D$11,'Результаты класса'!$F$11,'Результаты класса'!$H$11,'Результаты класса'!$J$11,'Результаты класса'!$L$11)</c:f>
              <c:strCache>
                <c:ptCount val="5"/>
                <c:pt idx="0">
                  <c:v>Статус не выражен</c:v>
                </c:pt>
                <c:pt idx="1">
                  <c:v>Выраженность ниже среднего уровня</c:v>
                </c:pt>
                <c:pt idx="2">
                  <c:v>Средняя степень выраженности</c:v>
                </c:pt>
                <c:pt idx="3">
                  <c:v>Выраженность выше среднего уровня</c:v>
                </c:pt>
                <c:pt idx="4">
                  <c:v>Ярко выраженный статус</c:v>
                </c:pt>
              </c:strCache>
            </c:strRef>
          </c:cat>
          <c:val>
            <c:numRef>
              <c:f>('Результаты класса'!$D$9,'Результаты класса'!$F$9,'Результаты класса'!$H$9,'Результаты класса'!$J$9,'Результаты класса'!$L$9)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ru-RU" sz="1800"/>
              <a:t>Сформированная профессиональная идентичность</a:t>
            </a:r>
          </a:p>
        </c:rich>
      </c:tx>
      <c:layout>
        <c:manualLayout>
          <c:xMode val="edge"/>
          <c:yMode val="edge"/>
          <c:x val="0.18293402777777787"/>
          <c:y val="4.633204633204637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('Результаты класса'!$D$11,'Результаты класса'!$F$11,'Результаты класса'!$H$11,'Результаты класса'!$J$11,'Результаты класса'!$L$11)</c:f>
              <c:strCache>
                <c:ptCount val="5"/>
                <c:pt idx="0">
                  <c:v>Статус не выражен</c:v>
                </c:pt>
                <c:pt idx="1">
                  <c:v>Выраженность ниже среднего уровня</c:v>
                </c:pt>
                <c:pt idx="2">
                  <c:v>Средняя степень выраженности</c:v>
                </c:pt>
                <c:pt idx="3">
                  <c:v>Выраженность выше среднего уровня</c:v>
                </c:pt>
                <c:pt idx="4">
                  <c:v>Ярко выраженный статус</c:v>
                </c:pt>
              </c:strCache>
            </c:strRef>
          </c:cat>
          <c:val>
            <c:numRef>
              <c:f>('Результаты класса'!$D$10,'Результаты класса'!$F$10,'Результаты класса'!$H$10,'Результаты класса'!$J$10,'Результаты класса'!$L$10)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13</xdr:col>
      <xdr:colOff>9524</xdr:colOff>
      <xdr:row>17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13</xdr:col>
      <xdr:colOff>19050</xdr:colOff>
      <xdr:row>31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19050</xdr:colOff>
      <xdr:row>47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13</xdr:col>
      <xdr:colOff>28574</xdr:colOff>
      <xdr:row>60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79998168889431442"/>
  </sheetPr>
  <dimension ref="B1:B18"/>
  <sheetViews>
    <sheetView tabSelected="1" workbookViewId="0">
      <selection activeCell="B12" sqref="B12"/>
    </sheetView>
  </sheetViews>
  <sheetFormatPr defaultRowHeight="18.75" x14ac:dyDescent="0.3"/>
  <cols>
    <col min="2" max="2" width="135.85546875" style="13" customWidth="1"/>
  </cols>
  <sheetData>
    <row r="1" spans="2:2" ht="19.5" thickBot="1" x14ac:dyDescent="0.35"/>
    <row r="2" spans="2:2" x14ac:dyDescent="0.3">
      <c r="B2" s="49" t="s">
        <v>58</v>
      </c>
    </row>
    <row r="3" spans="2:2" x14ac:dyDescent="0.3">
      <c r="B3" s="50"/>
    </row>
    <row r="4" spans="2:2" ht="39" x14ac:dyDescent="0.35">
      <c r="B4" s="50" t="s">
        <v>60</v>
      </c>
    </row>
    <row r="5" spans="2:2" ht="12" customHeight="1" x14ac:dyDescent="0.3">
      <c r="B5" s="50"/>
    </row>
    <row r="6" spans="2:2" ht="38.25" x14ac:dyDescent="0.3">
      <c r="B6" s="50" t="s">
        <v>61</v>
      </c>
    </row>
    <row r="7" spans="2:2" ht="39.75" customHeight="1" x14ac:dyDescent="0.3">
      <c r="B7" s="50" t="s">
        <v>62</v>
      </c>
    </row>
    <row r="8" spans="2:2" ht="40.5" customHeight="1" x14ac:dyDescent="0.3">
      <c r="B8" s="50" t="s">
        <v>63</v>
      </c>
    </row>
    <row r="9" spans="2:2" ht="19.5" x14ac:dyDescent="0.35">
      <c r="B9" s="50" t="s">
        <v>65</v>
      </c>
    </row>
    <row r="10" spans="2:2" ht="51" customHeight="1" x14ac:dyDescent="0.3">
      <c r="B10" s="50" t="s">
        <v>64</v>
      </c>
    </row>
    <row r="11" spans="2:2" ht="6.75" customHeight="1" x14ac:dyDescent="0.3">
      <c r="B11" s="50"/>
    </row>
    <row r="12" spans="2:2" ht="48" customHeight="1" x14ac:dyDescent="0.35">
      <c r="B12" s="51" t="s">
        <v>50</v>
      </c>
    </row>
    <row r="13" spans="2:2" ht="13.5" customHeight="1" x14ac:dyDescent="0.3">
      <c r="B13" s="50"/>
    </row>
    <row r="14" spans="2:2" ht="59.25" customHeight="1" x14ac:dyDescent="0.3">
      <c r="B14" s="50" t="s">
        <v>66</v>
      </c>
    </row>
    <row r="15" spans="2:2" ht="30.75" customHeight="1" thickBot="1" x14ac:dyDescent="0.4">
      <c r="B15" s="52" t="s">
        <v>67</v>
      </c>
    </row>
    <row r="16" spans="2:2" ht="64.5" customHeight="1" x14ac:dyDescent="0.3">
      <c r="B16" s="53"/>
    </row>
    <row r="17" spans="2:2" x14ac:dyDescent="0.3">
      <c r="B17" s="53"/>
    </row>
    <row r="18" spans="2:2" x14ac:dyDescent="0.3">
      <c r="B18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9" tint="0.59999389629810485"/>
  </sheetPr>
  <dimension ref="A1:AT2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5" x14ac:dyDescent="0.25"/>
  <cols>
    <col min="1" max="1" width="5" style="20" customWidth="1"/>
    <col min="2" max="2" width="21.85546875" style="28" customWidth="1"/>
    <col min="3" max="3" width="7.28515625" style="28" customWidth="1"/>
    <col min="4" max="23" width="5.85546875" style="32" customWidth="1"/>
    <col min="24" max="45" width="9.140625" style="38"/>
    <col min="46" max="16384" width="9.140625" style="20"/>
  </cols>
  <sheetData>
    <row r="1" spans="1:46" s="29" customFormat="1" ht="28.5" x14ac:dyDescent="0.25">
      <c r="A1" s="48" t="s">
        <v>0</v>
      </c>
      <c r="B1" s="48" t="s">
        <v>1</v>
      </c>
      <c r="C1" s="48" t="s">
        <v>53</v>
      </c>
      <c r="D1" s="48">
        <v>1</v>
      </c>
      <c r="E1" s="48">
        <v>2</v>
      </c>
      <c r="F1" s="48">
        <v>3</v>
      </c>
      <c r="G1" s="48">
        <v>4</v>
      </c>
      <c r="H1" s="48">
        <v>5</v>
      </c>
      <c r="I1" s="48">
        <v>6</v>
      </c>
      <c r="J1" s="48">
        <v>7</v>
      </c>
      <c r="K1" s="48">
        <v>8</v>
      </c>
      <c r="L1" s="48">
        <v>9</v>
      </c>
      <c r="M1" s="48">
        <v>10</v>
      </c>
      <c r="N1" s="48">
        <v>11</v>
      </c>
      <c r="O1" s="48">
        <v>12</v>
      </c>
      <c r="P1" s="48">
        <v>13</v>
      </c>
      <c r="Q1" s="48">
        <v>14</v>
      </c>
      <c r="R1" s="48">
        <v>15</v>
      </c>
      <c r="S1" s="48">
        <v>16</v>
      </c>
      <c r="T1" s="48">
        <v>17</v>
      </c>
      <c r="U1" s="48">
        <v>18</v>
      </c>
      <c r="V1" s="48">
        <v>19</v>
      </c>
      <c r="W1" s="48">
        <v>20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6" x14ac:dyDescent="0.25">
      <c r="A2" s="54">
        <v>1</v>
      </c>
      <c r="B2" s="35"/>
      <c r="C2" s="35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46" x14ac:dyDescent="0.25">
      <c r="A3" s="54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46" x14ac:dyDescent="0.25">
      <c r="A4" s="54">
        <v>3</v>
      </c>
      <c r="B4" s="35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6" x14ac:dyDescent="0.25">
      <c r="A5" s="54">
        <v>4</v>
      </c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46" x14ac:dyDescent="0.25">
      <c r="A6" s="54">
        <v>5</v>
      </c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46" x14ac:dyDescent="0.25">
      <c r="A7" s="54">
        <v>6</v>
      </c>
      <c r="B7" s="56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46" x14ac:dyDescent="0.25">
      <c r="A8" s="54">
        <v>7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46" x14ac:dyDescent="0.25">
      <c r="A9" s="54">
        <v>8</v>
      </c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46" x14ac:dyDescent="0.25">
      <c r="A10" s="54">
        <v>9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46" s="55" customFormat="1" x14ac:dyDescent="0.25">
      <c r="A11" s="54">
        <v>10</v>
      </c>
      <c r="B11" s="56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x14ac:dyDescent="0.25">
      <c r="A12" s="54">
        <v>11</v>
      </c>
      <c r="B12" s="74"/>
      <c r="C12" s="74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AT12" s="38"/>
    </row>
    <row r="13" spans="1:46" s="55" customFormat="1" x14ac:dyDescent="0.25">
      <c r="A13" s="54">
        <v>12</v>
      </c>
      <c r="B13" s="56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x14ac:dyDescent="0.25">
      <c r="A14" s="54">
        <v>13</v>
      </c>
      <c r="B14" s="74"/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AT14" s="38"/>
    </row>
    <row r="15" spans="1:46" s="55" customFormat="1" x14ac:dyDescent="0.25">
      <c r="A15" s="54">
        <v>14</v>
      </c>
      <c r="B15" s="56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x14ac:dyDescent="0.25">
      <c r="A16" s="54">
        <v>15</v>
      </c>
      <c r="B16" s="74"/>
      <c r="C16" s="7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AT16" s="38"/>
    </row>
    <row r="17" spans="1:46" s="55" customFormat="1" x14ac:dyDescent="0.25">
      <c r="A17" s="54">
        <v>16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x14ac:dyDescent="0.25">
      <c r="A18" s="54">
        <v>17</v>
      </c>
      <c r="B18" s="74"/>
      <c r="C18" s="7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AT18" s="38"/>
    </row>
    <row r="19" spans="1:46" s="55" customFormat="1" x14ac:dyDescent="0.25">
      <c r="A19" s="54">
        <v>18</v>
      </c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x14ac:dyDescent="0.25">
      <c r="A20" s="54">
        <v>19</v>
      </c>
      <c r="B20" s="74"/>
      <c r="C20" s="74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AT20" s="38"/>
    </row>
    <row r="21" spans="1:46" s="55" customFormat="1" x14ac:dyDescent="0.25">
      <c r="A21" s="54">
        <v>20</v>
      </c>
      <c r="B21" s="56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x14ac:dyDescent="0.25">
      <c r="A22" s="54">
        <v>21</v>
      </c>
      <c r="B22" s="74"/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AT22" s="38"/>
    </row>
    <row r="23" spans="1:46" s="55" customFormat="1" x14ac:dyDescent="0.25">
      <c r="A23" s="54">
        <v>22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x14ac:dyDescent="0.25">
      <c r="A24" s="54">
        <v>23</v>
      </c>
      <c r="B24" s="74"/>
      <c r="C24" s="7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AT24" s="38"/>
    </row>
    <row r="25" spans="1:46" s="55" customFormat="1" x14ac:dyDescent="0.25">
      <c r="A25" s="54">
        <v>24</v>
      </c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x14ac:dyDescent="0.25">
      <c r="A26" s="54">
        <v>25</v>
      </c>
      <c r="B26" s="74"/>
      <c r="C26" s="7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AT26" s="38"/>
    </row>
    <row r="27" spans="1:46" s="55" customFormat="1" x14ac:dyDescent="0.25">
      <c r="A27" s="54">
        <v>26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x14ac:dyDescent="0.25">
      <c r="A28" s="54">
        <v>27</v>
      </c>
      <c r="B28" s="74"/>
      <c r="C28" s="74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AT28" s="38"/>
    </row>
    <row r="29" spans="1:46" s="55" customFormat="1" x14ac:dyDescent="0.25">
      <c r="A29" s="54">
        <v>28</v>
      </c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x14ac:dyDescent="0.25">
      <c r="A30" s="54">
        <v>29</v>
      </c>
      <c r="B30" s="74"/>
      <c r="C30" s="74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AT30" s="38"/>
    </row>
    <row r="31" spans="1:46" s="55" customFormat="1" x14ac:dyDescent="0.25">
      <c r="A31" s="54">
        <v>30</v>
      </c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x14ac:dyDescent="0.25">
      <c r="A32" s="54">
        <v>31</v>
      </c>
      <c r="B32" s="74"/>
      <c r="C32" s="7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AT32" s="38"/>
    </row>
    <row r="33" spans="1:46" s="55" customFormat="1" x14ac:dyDescent="0.25">
      <c r="A33" s="54">
        <v>32</v>
      </c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x14ac:dyDescent="0.25">
      <c r="A34" s="54">
        <v>33</v>
      </c>
      <c r="B34" s="74"/>
      <c r="C34" s="74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AT34" s="38"/>
    </row>
    <row r="35" spans="1:46" s="55" customFormat="1" x14ac:dyDescent="0.25">
      <c r="A35" s="54">
        <v>34</v>
      </c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x14ac:dyDescent="0.25">
      <c r="A36" s="54">
        <v>35</v>
      </c>
      <c r="B36" s="74"/>
      <c r="C36" s="74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AT36" s="38"/>
    </row>
    <row r="37" spans="1:46" s="55" customFormat="1" x14ac:dyDescent="0.25">
      <c r="A37" s="54">
        <v>36</v>
      </c>
      <c r="B37" s="56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x14ac:dyDescent="0.25">
      <c r="A38" s="54">
        <v>37</v>
      </c>
      <c r="B38" s="74"/>
      <c r="C38" s="7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AT38" s="38"/>
    </row>
    <row r="39" spans="1:46" s="55" customFormat="1" x14ac:dyDescent="0.25">
      <c r="A39" s="54">
        <v>38</v>
      </c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x14ac:dyDescent="0.25">
      <c r="A40" s="54">
        <v>39</v>
      </c>
      <c r="B40" s="74"/>
      <c r="C40" s="7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AT40" s="38"/>
    </row>
    <row r="41" spans="1:46" s="55" customFormat="1" x14ac:dyDescent="0.25">
      <c r="A41" s="54">
        <v>40</v>
      </c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x14ac:dyDescent="0.25">
      <c r="A42" s="55"/>
      <c r="AT42" s="38"/>
    </row>
    <row r="43" spans="1:46" s="55" customFormat="1" x14ac:dyDescent="0.25">
      <c r="B43" s="58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x14ac:dyDescent="0.25">
      <c r="A44" s="55"/>
      <c r="AT44" s="38"/>
    </row>
    <row r="45" spans="1:46" s="55" customFormat="1" x14ac:dyDescent="0.25">
      <c r="B45" s="58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x14ac:dyDescent="0.25">
      <c r="A46" s="55"/>
      <c r="AT46" s="38"/>
    </row>
    <row r="47" spans="1:46" s="55" customFormat="1" x14ac:dyDescent="0.25"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x14ac:dyDescent="0.25">
      <c r="A48" s="55"/>
      <c r="AT48" s="38"/>
    </row>
    <row r="49" spans="1:46" s="55" customFormat="1" x14ac:dyDescent="0.25">
      <c r="B49" s="58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x14ac:dyDescent="0.25">
      <c r="A50" s="55"/>
      <c r="AT50" s="38"/>
    </row>
    <row r="51" spans="1:46" s="55" customFormat="1" x14ac:dyDescent="0.25">
      <c r="B51" s="58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x14ac:dyDescent="0.25">
      <c r="A52" s="55"/>
      <c r="AT52" s="38"/>
    </row>
    <row r="53" spans="1:46" s="55" customFormat="1" x14ac:dyDescent="0.25">
      <c r="B53" s="58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x14ac:dyDescent="0.25">
      <c r="A54" s="55"/>
      <c r="AT54" s="38"/>
    </row>
    <row r="55" spans="1:46" s="55" customFormat="1" x14ac:dyDescent="0.25">
      <c r="B55" s="58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x14ac:dyDescent="0.25">
      <c r="A56" s="55"/>
      <c r="AT56" s="38"/>
    </row>
    <row r="57" spans="1:46" s="55" customFormat="1" x14ac:dyDescent="0.25">
      <c r="B57" s="58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x14ac:dyDescent="0.25">
      <c r="A58" s="55"/>
      <c r="AT58" s="38"/>
    </row>
    <row r="59" spans="1:46" s="55" customFormat="1" x14ac:dyDescent="0.25"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x14ac:dyDescent="0.25">
      <c r="A60" s="55"/>
      <c r="AT60" s="38"/>
    </row>
    <row r="61" spans="1:46" s="55" customFormat="1" x14ac:dyDescent="0.25">
      <c r="B61" s="58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x14ac:dyDescent="0.25">
      <c r="A62" s="55"/>
      <c r="AT62" s="38"/>
    </row>
    <row r="63" spans="1:46" x14ac:dyDescent="0.25">
      <c r="A63" s="55"/>
      <c r="AT63" s="38"/>
    </row>
    <row r="64" spans="1:46" x14ac:dyDescent="0.25">
      <c r="A64" s="55"/>
      <c r="AT64" s="38"/>
    </row>
    <row r="65" spans="1:46" x14ac:dyDescent="0.25">
      <c r="A65" s="55"/>
      <c r="AT65" s="38"/>
    </row>
    <row r="66" spans="1:46" x14ac:dyDescent="0.25">
      <c r="A66" s="55"/>
      <c r="AT66" s="38"/>
    </row>
    <row r="67" spans="1:46" x14ac:dyDescent="0.25">
      <c r="A67" s="55"/>
      <c r="AT67" s="38"/>
    </row>
    <row r="68" spans="1:46" x14ac:dyDescent="0.25">
      <c r="A68" s="55"/>
      <c r="AT68" s="38"/>
    </row>
    <row r="69" spans="1:46" x14ac:dyDescent="0.25">
      <c r="A69" s="55"/>
      <c r="AT69" s="38"/>
    </row>
    <row r="70" spans="1:46" x14ac:dyDescent="0.25">
      <c r="A70" s="55"/>
      <c r="AT70" s="38"/>
    </row>
    <row r="71" spans="1:46" x14ac:dyDescent="0.25">
      <c r="A71" s="55"/>
      <c r="AT71" s="38"/>
    </row>
    <row r="72" spans="1:46" x14ac:dyDescent="0.25">
      <c r="A72" s="55"/>
      <c r="AT72" s="38"/>
    </row>
    <row r="73" spans="1:46" x14ac:dyDescent="0.25">
      <c r="A73" s="55"/>
      <c r="AT73" s="38"/>
    </row>
    <row r="74" spans="1:46" x14ac:dyDescent="0.25">
      <c r="A74" s="55"/>
      <c r="AT74" s="38"/>
    </row>
    <row r="75" spans="1:46" x14ac:dyDescent="0.25">
      <c r="A75" s="55"/>
      <c r="AT75" s="38"/>
    </row>
    <row r="76" spans="1:46" x14ac:dyDescent="0.25">
      <c r="A76" s="55"/>
      <c r="AT76" s="38"/>
    </row>
    <row r="77" spans="1:46" x14ac:dyDescent="0.25">
      <c r="A77" s="55"/>
      <c r="AT77" s="38"/>
    </row>
    <row r="78" spans="1:46" x14ac:dyDescent="0.25">
      <c r="A78" s="55"/>
      <c r="AT78" s="38"/>
    </row>
    <row r="79" spans="1:46" x14ac:dyDescent="0.25">
      <c r="A79" s="55"/>
      <c r="AT79" s="38"/>
    </row>
    <row r="80" spans="1:46" x14ac:dyDescent="0.25">
      <c r="A80" s="55"/>
      <c r="AT80" s="38"/>
    </row>
    <row r="81" spans="1:46" x14ac:dyDescent="0.25">
      <c r="A81" s="55"/>
      <c r="AT81" s="38"/>
    </row>
    <row r="82" spans="1:46" x14ac:dyDescent="0.25">
      <c r="A82" s="55"/>
      <c r="AT82" s="38"/>
    </row>
    <row r="83" spans="1:46" x14ac:dyDescent="0.25">
      <c r="A83" s="55"/>
      <c r="AT83" s="38"/>
    </row>
    <row r="84" spans="1:46" x14ac:dyDescent="0.25">
      <c r="A84" s="55"/>
      <c r="AT84" s="38"/>
    </row>
    <row r="85" spans="1:46" x14ac:dyDescent="0.25">
      <c r="A85" s="55"/>
      <c r="AT85" s="38"/>
    </row>
    <row r="86" spans="1:46" x14ac:dyDescent="0.25">
      <c r="A86" s="55"/>
      <c r="AT86" s="38"/>
    </row>
    <row r="87" spans="1:46" x14ac:dyDescent="0.25">
      <c r="A87" s="55"/>
      <c r="AT87" s="38"/>
    </row>
    <row r="88" spans="1:46" x14ac:dyDescent="0.25">
      <c r="A88" s="55"/>
      <c r="AT88" s="38"/>
    </row>
    <row r="89" spans="1:46" x14ac:dyDescent="0.25">
      <c r="A89" s="55"/>
      <c r="AT89" s="38"/>
    </row>
    <row r="90" spans="1:46" x14ac:dyDescent="0.25">
      <c r="A90" s="55"/>
      <c r="AT90" s="38"/>
    </row>
    <row r="91" spans="1:46" x14ac:dyDescent="0.25">
      <c r="A91" s="55"/>
      <c r="AT91" s="38"/>
    </row>
    <row r="92" spans="1:46" x14ac:dyDescent="0.25">
      <c r="A92" s="55"/>
      <c r="AT92" s="38"/>
    </row>
    <row r="93" spans="1:46" x14ac:dyDescent="0.25">
      <c r="A93" s="55"/>
      <c r="AT93" s="38"/>
    </row>
    <row r="94" spans="1:46" x14ac:dyDescent="0.25">
      <c r="A94" s="55"/>
      <c r="AT94" s="38"/>
    </row>
    <row r="95" spans="1:46" x14ac:dyDescent="0.25">
      <c r="A95" s="55"/>
      <c r="AT95" s="38"/>
    </row>
    <row r="96" spans="1:46" x14ac:dyDescent="0.25">
      <c r="A96" s="55"/>
      <c r="AT96" s="38"/>
    </row>
    <row r="97" spans="1:46" x14ac:dyDescent="0.25">
      <c r="A97" s="55"/>
      <c r="AT97" s="38"/>
    </row>
    <row r="98" spans="1:46" x14ac:dyDescent="0.25">
      <c r="A98" s="55"/>
      <c r="AT98" s="38"/>
    </row>
    <row r="99" spans="1:46" x14ac:dyDescent="0.25">
      <c r="A99" s="55"/>
      <c r="AT99" s="38"/>
    </row>
    <row r="100" spans="1:46" x14ac:dyDescent="0.25">
      <c r="A100" s="55"/>
      <c r="AT100" s="38"/>
    </row>
    <row r="101" spans="1:46" x14ac:dyDescent="0.25">
      <c r="A101" s="55"/>
      <c r="AT101" s="38"/>
    </row>
    <row r="102" spans="1:46" x14ac:dyDescent="0.25">
      <c r="A102" s="55"/>
      <c r="AT102" s="38"/>
    </row>
    <row r="103" spans="1:46" x14ac:dyDescent="0.25">
      <c r="A103" s="55"/>
      <c r="AT103" s="38"/>
    </row>
    <row r="104" spans="1:46" x14ac:dyDescent="0.25">
      <c r="A104" s="55"/>
      <c r="AT104" s="38"/>
    </row>
    <row r="105" spans="1:46" x14ac:dyDescent="0.25">
      <c r="A105" s="55"/>
      <c r="AT105" s="38"/>
    </row>
    <row r="106" spans="1:46" x14ac:dyDescent="0.25">
      <c r="A106" s="55"/>
      <c r="AT106" s="38"/>
    </row>
    <row r="107" spans="1:46" x14ac:dyDescent="0.25">
      <c r="A107" s="55"/>
      <c r="AT107" s="38"/>
    </row>
    <row r="108" spans="1:46" x14ac:dyDescent="0.25">
      <c r="A108" s="55"/>
      <c r="AT108" s="38"/>
    </row>
    <row r="109" spans="1:46" x14ac:dyDescent="0.25">
      <c r="A109" s="55"/>
      <c r="AT109" s="38"/>
    </row>
    <row r="110" spans="1:46" x14ac:dyDescent="0.25">
      <c r="A110" s="55"/>
    </row>
    <row r="111" spans="1:46" x14ac:dyDescent="0.25">
      <c r="A111" s="55"/>
    </row>
    <row r="112" spans="1:46" x14ac:dyDescent="0.25">
      <c r="A112" s="55"/>
    </row>
    <row r="113" spans="1:1" x14ac:dyDescent="0.25">
      <c r="A113" s="55"/>
    </row>
    <row r="114" spans="1:1" x14ac:dyDescent="0.25">
      <c r="A114" s="55"/>
    </row>
    <row r="115" spans="1:1" x14ac:dyDescent="0.25">
      <c r="A115" s="55"/>
    </row>
    <row r="116" spans="1:1" x14ac:dyDescent="0.25">
      <c r="A116" s="55"/>
    </row>
    <row r="117" spans="1:1" x14ac:dyDescent="0.25">
      <c r="A117" s="55"/>
    </row>
    <row r="118" spans="1:1" x14ac:dyDescent="0.25">
      <c r="A118" s="55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5"/>
    </row>
    <row r="124" spans="1:1" x14ac:dyDescent="0.25">
      <c r="A124" s="55"/>
    </row>
    <row r="125" spans="1:1" x14ac:dyDescent="0.25">
      <c r="A125" s="55"/>
    </row>
    <row r="126" spans="1:1" x14ac:dyDescent="0.25">
      <c r="A126" s="55"/>
    </row>
    <row r="127" spans="1:1" x14ac:dyDescent="0.25">
      <c r="A127" s="55"/>
    </row>
    <row r="128" spans="1:1" x14ac:dyDescent="0.25">
      <c r="A128" s="55"/>
    </row>
    <row r="129" spans="1:1" x14ac:dyDescent="0.25">
      <c r="A129" s="55"/>
    </row>
    <row r="130" spans="1:1" x14ac:dyDescent="0.25">
      <c r="A130" s="55"/>
    </row>
    <row r="131" spans="1:1" x14ac:dyDescent="0.25">
      <c r="A131" s="55"/>
    </row>
    <row r="132" spans="1:1" x14ac:dyDescent="0.25">
      <c r="A132" s="55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5"/>
    </row>
    <row r="138" spans="1:1" x14ac:dyDescent="0.25">
      <c r="A138" s="55"/>
    </row>
    <row r="139" spans="1:1" x14ac:dyDescent="0.25">
      <c r="A139" s="55"/>
    </row>
    <row r="140" spans="1:1" x14ac:dyDescent="0.25">
      <c r="A140" s="55"/>
    </row>
    <row r="141" spans="1:1" x14ac:dyDescent="0.25">
      <c r="A141" s="55"/>
    </row>
    <row r="142" spans="1:1" x14ac:dyDescent="0.25">
      <c r="A142" s="55"/>
    </row>
    <row r="143" spans="1:1" x14ac:dyDescent="0.25">
      <c r="A143" s="55"/>
    </row>
    <row r="144" spans="1:1" x14ac:dyDescent="0.25">
      <c r="A144" s="55"/>
    </row>
    <row r="145" spans="1:1" x14ac:dyDescent="0.25">
      <c r="A145" s="55"/>
    </row>
    <row r="146" spans="1:1" x14ac:dyDescent="0.25">
      <c r="A146" s="55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5"/>
    </row>
    <row r="152" spans="1:1" x14ac:dyDescent="0.25">
      <c r="A152" s="55"/>
    </row>
    <row r="153" spans="1:1" x14ac:dyDescent="0.25">
      <c r="A153" s="55"/>
    </row>
    <row r="154" spans="1:1" x14ac:dyDescent="0.25">
      <c r="A154" s="55"/>
    </row>
    <row r="155" spans="1:1" x14ac:dyDescent="0.25">
      <c r="A155" s="55"/>
    </row>
    <row r="156" spans="1:1" x14ac:dyDescent="0.25">
      <c r="A156" s="55"/>
    </row>
    <row r="157" spans="1:1" x14ac:dyDescent="0.25">
      <c r="A157" s="55"/>
    </row>
    <row r="158" spans="1:1" x14ac:dyDescent="0.25">
      <c r="A158" s="55"/>
    </row>
    <row r="159" spans="1:1" x14ac:dyDescent="0.25">
      <c r="A159" s="55"/>
    </row>
    <row r="160" spans="1:1" x14ac:dyDescent="0.25">
      <c r="A160" s="55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5"/>
    </row>
    <row r="166" spans="1:1" x14ac:dyDescent="0.25">
      <c r="A166" s="55"/>
    </row>
    <row r="167" spans="1:1" x14ac:dyDescent="0.25">
      <c r="A167" s="55"/>
    </row>
    <row r="168" spans="1:1" x14ac:dyDescent="0.25">
      <c r="A168" s="55"/>
    </row>
    <row r="169" spans="1:1" x14ac:dyDescent="0.25">
      <c r="A169" s="55"/>
    </row>
    <row r="170" spans="1:1" x14ac:dyDescent="0.25">
      <c r="A170" s="55"/>
    </row>
    <row r="171" spans="1:1" x14ac:dyDescent="0.25">
      <c r="A171" s="55"/>
    </row>
    <row r="172" spans="1:1" x14ac:dyDescent="0.25">
      <c r="A172" s="55"/>
    </row>
    <row r="173" spans="1:1" x14ac:dyDescent="0.25">
      <c r="A173" s="55"/>
    </row>
    <row r="174" spans="1:1" x14ac:dyDescent="0.25">
      <c r="A174" s="55"/>
    </row>
    <row r="175" spans="1:1" x14ac:dyDescent="0.25">
      <c r="A175" s="55"/>
    </row>
    <row r="176" spans="1:1" x14ac:dyDescent="0.25">
      <c r="A176" s="55"/>
    </row>
    <row r="177" spans="1:1" x14ac:dyDescent="0.25">
      <c r="A177" s="55"/>
    </row>
    <row r="178" spans="1:1" x14ac:dyDescent="0.25">
      <c r="A178" s="55"/>
    </row>
    <row r="179" spans="1:1" x14ac:dyDescent="0.25">
      <c r="A179" s="55"/>
    </row>
    <row r="180" spans="1:1" x14ac:dyDescent="0.25">
      <c r="A180" s="55"/>
    </row>
    <row r="181" spans="1:1" x14ac:dyDescent="0.25">
      <c r="A181" s="55"/>
    </row>
    <row r="182" spans="1:1" x14ac:dyDescent="0.25">
      <c r="A182" s="55"/>
    </row>
    <row r="183" spans="1:1" x14ac:dyDescent="0.25">
      <c r="A183" s="55"/>
    </row>
    <row r="184" spans="1:1" x14ac:dyDescent="0.25">
      <c r="A184" s="55"/>
    </row>
    <row r="185" spans="1:1" x14ac:dyDescent="0.25">
      <c r="A185" s="55"/>
    </row>
    <row r="186" spans="1:1" x14ac:dyDescent="0.25">
      <c r="A186" s="55"/>
    </row>
    <row r="187" spans="1:1" x14ac:dyDescent="0.25">
      <c r="A187" s="55"/>
    </row>
    <row r="188" spans="1:1" x14ac:dyDescent="0.25">
      <c r="A188" s="55"/>
    </row>
    <row r="189" spans="1:1" x14ac:dyDescent="0.25">
      <c r="A189" s="55"/>
    </row>
    <row r="190" spans="1:1" x14ac:dyDescent="0.25">
      <c r="A190" s="55"/>
    </row>
    <row r="191" spans="1:1" x14ac:dyDescent="0.25">
      <c r="A191" s="55"/>
    </row>
    <row r="192" spans="1:1" x14ac:dyDescent="0.25">
      <c r="A192" s="55"/>
    </row>
    <row r="193" spans="1:1" x14ac:dyDescent="0.25">
      <c r="A193" s="55"/>
    </row>
    <row r="194" spans="1:1" x14ac:dyDescent="0.25">
      <c r="A194" s="55"/>
    </row>
    <row r="195" spans="1:1" x14ac:dyDescent="0.25">
      <c r="A195" s="55"/>
    </row>
    <row r="196" spans="1:1" x14ac:dyDescent="0.25">
      <c r="A196" s="55"/>
    </row>
    <row r="197" spans="1:1" x14ac:dyDescent="0.25">
      <c r="A197" s="55"/>
    </row>
    <row r="198" spans="1:1" x14ac:dyDescent="0.25">
      <c r="A198" s="55"/>
    </row>
    <row r="199" spans="1:1" x14ac:dyDescent="0.25">
      <c r="A199" s="55"/>
    </row>
    <row r="200" spans="1:1" x14ac:dyDescent="0.25">
      <c r="A200" s="55"/>
    </row>
    <row r="201" spans="1:1" x14ac:dyDescent="0.25">
      <c r="A201" s="55"/>
    </row>
    <row r="202" spans="1:1" x14ac:dyDescent="0.25">
      <c r="A202" s="55"/>
    </row>
    <row r="203" spans="1:1" x14ac:dyDescent="0.25">
      <c r="A203" s="55"/>
    </row>
    <row r="204" spans="1:1" x14ac:dyDescent="0.25">
      <c r="A204" s="55"/>
    </row>
    <row r="205" spans="1:1" x14ac:dyDescent="0.25">
      <c r="A205" s="55"/>
    </row>
    <row r="206" spans="1:1" x14ac:dyDescent="0.25">
      <c r="A206" s="55"/>
    </row>
    <row r="207" spans="1:1" x14ac:dyDescent="0.25">
      <c r="A207" s="55"/>
    </row>
    <row r="208" spans="1:1" x14ac:dyDescent="0.25">
      <c r="A208" s="55"/>
    </row>
    <row r="209" spans="1:1" x14ac:dyDescent="0.25">
      <c r="A209" s="55"/>
    </row>
    <row r="210" spans="1:1" x14ac:dyDescent="0.25">
      <c r="A210" s="55"/>
    </row>
    <row r="211" spans="1:1" x14ac:dyDescent="0.25">
      <c r="A211" s="55"/>
    </row>
    <row r="212" spans="1:1" x14ac:dyDescent="0.25">
      <c r="A212" s="55"/>
    </row>
    <row r="213" spans="1:1" x14ac:dyDescent="0.25">
      <c r="A213" s="55"/>
    </row>
    <row r="214" spans="1:1" x14ac:dyDescent="0.25">
      <c r="A214" s="55"/>
    </row>
    <row r="215" spans="1:1" x14ac:dyDescent="0.25">
      <c r="A215" s="55"/>
    </row>
    <row r="216" spans="1:1" x14ac:dyDescent="0.25">
      <c r="A216" s="55"/>
    </row>
    <row r="217" spans="1:1" x14ac:dyDescent="0.25">
      <c r="A217" s="55"/>
    </row>
    <row r="218" spans="1:1" x14ac:dyDescent="0.25">
      <c r="A218" s="55"/>
    </row>
    <row r="219" spans="1:1" x14ac:dyDescent="0.25">
      <c r="A219" s="55"/>
    </row>
    <row r="220" spans="1:1" x14ac:dyDescent="0.25">
      <c r="A220" s="55"/>
    </row>
    <row r="221" spans="1:1" x14ac:dyDescent="0.25">
      <c r="A221" s="55"/>
    </row>
    <row r="222" spans="1:1" x14ac:dyDescent="0.25">
      <c r="A222" s="55"/>
    </row>
    <row r="223" spans="1:1" x14ac:dyDescent="0.25">
      <c r="A223" s="55"/>
    </row>
    <row r="224" spans="1:1" x14ac:dyDescent="0.25">
      <c r="A224" s="55"/>
    </row>
    <row r="225" spans="1:1" x14ac:dyDescent="0.25">
      <c r="A225" s="55"/>
    </row>
    <row r="226" spans="1:1" x14ac:dyDescent="0.25">
      <c r="A226" s="55"/>
    </row>
    <row r="227" spans="1:1" x14ac:dyDescent="0.25">
      <c r="A227" s="55"/>
    </row>
    <row r="228" spans="1:1" x14ac:dyDescent="0.25">
      <c r="A228" s="55"/>
    </row>
    <row r="229" spans="1:1" x14ac:dyDescent="0.25">
      <c r="A229" s="55"/>
    </row>
    <row r="230" spans="1:1" x14ac:dyDescent="0.25">
      <c r="A230" s="55"/>
    </row>
    <row r="231" spans="1:1" x14ac:dyDescent="0.25">
      <c r="A231" s="55"/>
    </row>
    <row r="232" spans="1:1" x14ac:dyDescent="0.25">
      <c r="A232" s="55"/>
    </row>
    <row r="233" spans="1:1" x14ac:dyDescent="0.25">
      <c r="A233" s="55"/>
    </row>
    <row r="234" spans="1:1" x14ac:dyDescent="0.25">
      <c r="A234" s="55"/>
    </row>
    <row r="235" spans="1:1" x14ac:dyDescent="0.25">
      <c r="A235" s="55"/>
    </row>
    <row r="236" spans="1:1" x14ac:dyDescent="0.25">
      <c r="A236" s="55"/>
    </row>
    <row r="237" spans="1:1" x14ac:dyDescent="0.25">
      <c r="A237" s="55"/>
    </row>
    <row r="238" spans="1:1" x14ac:dyDescent="0.25">
      <c r="A238" s="55"/>
    </row>
    <row r="239" spans="1:1" x14ac:dyDescent="0.25">
      <c r="A239" s="55"/>
    </row>
  </sheetData>
  <dataValidations count="2">
    <dataValidation type="list" allowBlank="1" showInputMessage="1" showErrorMessage="1" sqref="D42:W42">
      <formula1>"а,б,в,г"</formula1>
    </dataValidation>
    <dataValidation type="list" allowBlank="1" showInputMessage="1" showErrorMessage="1" promptTitle="Допустимые значения:" prompt="а, б, в, г" sqref="D2:W41">
      <formula1>"а,б,в,г"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82"/>
  <sheetViews>
    <sheetView topLeftCell="A2" zoomScaleNormal="100" workbookViewId="0">
      <selection activeCell="H12" sqref="H12"/>
    </sheetView>
  </sheetViews>
  <sheetFormatPr defaultRowHeight="15" x14ac:dyDescent="0.25"/>
  <cols>
    <col min="1" max="1" width="4.42578125" style="20" customWidth="1"/>
    <col min="2" max="2" width="20.28515625" style="20" customWidth="1"/>
    <col min="3" max="22" width="7.42578125" style="20" customWidth="1"/>
    <col min="23" max="23" width="15.28515625" style="20" customWidth="1"/>
    <col min="24" max="25" width="11.5703125" style="20" customWidth="1"/>
    <col min="26" max="26" width="16.7109375" style="20" customWidth="1"/>
    <col min="27" max="16384" width="9.140625" style="20"/>
  </cols>
  <sheetData>
    <row r="1" spans="1:26" hidden="1" x14ac:dyDescent="0.25">
      <c r="W1" s="20" t="s">
        <v>6</v>
      </c>
      <c r="X1" s="20" t="s">
        <v>7</v>
      </c>
      <c r="Y1" s="20" t="s">
        <v>8</v>
      </c>
      <c r="Z1" s="20" t="s">
        <v>9</v>
      </c>
    </row>
    <row r="2" spans="1:26" ht="28.5" x14ac:dyDescent="0.25">
      <c r="A2" s="26" t="s">
        <v>0</v>
      </c>
      <c r="B2" s="26" t="s">
        <v>1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19" t="s">
        <v>2</v>
      </c>
      <c r="X2" s="19" t="s">
        <v>3</v>
      </c>
      <c r="Y2" s="19" t="s">
        <v>4</v>
      </c>
      <c r="Z2" s="19" t="s">
        <v>5</v>
      </c>
    </row>
    <row r="3" spans="1:26" x14ac:dyDescent="0.25">
      <c r="A3" s="76">
        <v>1</v>
      </c>
      <c r="B3" s="77" t="str">
        <f>IF(VLOOKUP(A3,ответы,2,FALSE)="","",VLOOKUP(A3,ответы,2,FALSE))</f>
        <v/>
      </c>
      <c r="C3" s="27" t="str">
        <f>IF('Данные из бланков'!D2="а","неопр",IF('Данные из бланков'!D2="б","навяз",IF('Данные из бланков'!D2="г","морат",IF('Данные из бланков'!D2="в","сформ",""))))</f>
        <v/>
      </c>
      <c r="D3" s="27" t="str">
        <f>IF('Данные из бланков'!E2="г","неопр",IF('Данные из бланков'!E2="б","навяз",IF('Данные из бланков'!E2="а","морат",IF('Данные из бланков'!E2="в","сформ",""))))</f>
        <v/>
      </c>
      <c r="E3" s="27" t="str">
        <f>IF('Данные из бланков'!F2="в","неопр",IF('Данные из бланков'!F2="б","навяз",IF('Данные из бланков'!F2="а","морат",IF('Данные из бланков'!F2="г","сформ",""))))</f>
        <v/>
      </c>
      <c r="F3" s="27" t="str">
        <f>IF('Данные из бланков'!G2="в","неопр",IF('Данные из бланков'!G2="а","навяз",IF('Данные из бланков'!G2="б","морат",IF('Данные из бланков'!G2="г","сформ",""))))</f>
        <v/>
      </c>
      <c r="G3" s="27" t="str">
        <f>IF('Данные из бланков'!H2="в","неопр",IF('Данные из бланков'!H2="а","навяз",IF('Данные из бланков'!H2="б","морат",IF('Данные из бланков'!H2="г","сформ",""))))</f>
        <v/>
      </c>
      <c r="H3" s="27" t="str">
        <f>IF('Данные из бланков'!I2="в","неопр",IF('Данные из бланков'!I2="а","навяз",IF('Данные из бланков'!I2="г","морат",IF('Данные из бланков'!I2="б","сформ",""))))</f>
        <v/>
      </c>
      <c r="I3" s="27" t="str">
        <f>IF('Данные из бланков'!J2="а","неопр",IF('Данные из бланков'!J2="б","навяз",IF('Данные из бланков'!J2="в","морат",IF('Данные из бланков'!J2="г","сформ",""))))</f>
        <v/>
      </c>
      <c r="J3" s="27" t="str">
        <f>IF('Данные из бланков'!K2="б","неопр",IF('Данные из бланков'!K2="а","навяз",IF('Данные из бланков'!K2="в","морат",IF('Данные из бланков'!K2="г","сформ",""))))</f>
        <v/>
      </c>
      <c r="K3" s="27" t="str">
        <f>IF('Данные из бланков'!L2="а","неопр",IF('Данные из бланков'!L2="в","навяз",IF('Данные из бланков'!L2="г","морат",IF('Данные из бланков'!L2="б","сформ",""))))</f>
        <v/>
      </c>
      <c r="L3" s="27" t="str">
        <f>IF('Данные из бланков'!M2="в","неопр",IF('Данные из бланков'!M2="б","навяз",IF('Данные из бланков'!M2="а","морат",IF('Данные из бланков'!M2="г","сформ",""))))</f>
        <v/>
      </c>
      <c r="M3" s="27" t="str">
        <f>IF('Данные из бланков'!N2="в","неопр",IF('Данные из бланков'!N2="б","навяз",IF('Данные из бланков'!N2="г","морат",IF('Данные из бланков'!N2="а","сформ",""))))</f>
        <v/>
      </c>
      <c r="N3" s="27" t="str">
        <f>IF('Данные из бланков'!O2="б","неопр",IF('Данные из бланков'!O2="в","навяз",IF('Данные из бланков'!O2="а","морат",IF('Данные из бланков'!O2="г","сформ",""))))</f>
        <v/>
      </c>
      <c r="O3" s="27" t="str">
        <f>IF('Данные из бланков'!P2="в","неопр",IF('Данные из бланков'!P2="б","навяз",IF('Данные из бланков'!P2="а","морат",IF('Данные из бланков'!P2="г","сформ",""))))</f>
        <v/>
      </c>
      <c r="P3" s="27" t="str">
        <f>IF('Данные из бланков'!Q2="г","неопр",IF('Данные из бланков'!Q2="а","навяз",IF('Данные из бланков'!Q2="в","морат",IF('Данные из бланков'!Q2="б","сформ",""))))</f>
        <v/>
      </c>
      <c r="Q3" s="27" t="str">
        <f>IF('Данные из бланков'!R2="б","неопр",IF('Данные из бланков'!R2="а","навяз",IF('Данные из бланков'!R2="г","морат",IF('Данные из бланков'!R2="в","сформ",""))))</f>
        <v/>
      </c>
      <c r="R3" s="27" t="str">
        <f>IF('Данные из бланков'!S2="б","неопр",IF('Данные из бланков'!S2="а","навяз",IF('Данные из бланков'!S2="г","морат",IF('Данные из бланков'!S2="в","сформ",""))))</f>
        <v/>
      </c>
      <c r="S3" s="27" t="str">
        <f>IF('Данные из бланков'!T2="г","неопр",IF('Данные из бланков'!T2="а","навяз",IF('Данные из бланков'!T2="в","морат",IF('Данные из бланков'!T2="б","сформ",""))))</f>
        <v/>
      </c>
      <c r="T3" s="27" t="str">
        <f>IF('Данные из бланков'!U2="в","неопр",IF('Данные из бланков'!U2="а","навяз",IF('Данные из бланков'!U2="г","морат",IF('Данные из бланков'!U2="б","сформ",""))))</f>
        <v/>
      </c>
      <c r="U3" s="27" t="str">
        <f>IF('Данные из бланков'!V2="в","неопр",IF('Данные из бланков'!V2="б","навяз",IF('Данные из бланков'!V2="а","морат",IF('Данные из бланков'!V2="г","сформ",""))))</f>
        <v/>
      </c>
      <c r="V3" s="27" t="str">
        <f>IF('Данные из бланков'!W2="а","неопр",IF('Данные из бланков'!W2="в","навяз",IF('Данные из бланков'!W2="б","морат",IF('Данные из бланков'!W2="г","сформ",""))))</f>
        <v/>
      </c>
      <c r="W3" s="75">
        <f t="shared" ref="W3:W19" si="0">SUMIFS($C4:$V4,$C3:$V3,W$1)</f>
        <v>0</v>
      </c>
      <c r="X3" s="75">
        <f t="shared" ref="X3" si="1">SUMIFS($C4:$V4,$C3:$V3,X$1)</f>
        <v>0</v>
      </c>
      <c r="Y3" s="75">
        <f t="shared" ref="Y3" si="2">SUMIFS($C4:$V4,$C3:$V3,Y$1)</f>
        <v>0</v>
      </c>
      <c r="Z3" s="75">
        <f t="shared" ref="Z3" si="3">SUMIFS($C4:$V4,$C3:$V3,Z$1)</f>
        <v>0</v>
      </c>
    </row>
    <row r="4" spans="1:26" x14ac:dyDescent="0.25">
      <c r="A4" s="76"/>
      <c r="B4" s="77"/>
      <c r="C4" s="23" t="str">
        <f>IF(C3="","",IF(C3="неопр",2,1))</f>
        <v/>
      </c>
      <c r="D4" s="23" t="str">
        <f>IF(D3="","",IF(D3="морат",2,1))</f>
        <v/>
      </c>
      <c r="E4" s="23" t="str">
        <f>IF(E3="","",IF(E3="морат",2,1))</f>
        <v/>
      </c>
      <c r="F4" s="23" t="str">
        <f>IF(F3="","",IF(F3="навяз",2,1))</f>
        <v/>
      </c>
      <c r="G4" s="23" t="str">
        <f t="shared" ref="G4:T4" si="4">IF(G3="","",IF(G3="морат",2,1))</f>
        <v/>
      </c>
      <c r="H4" s="23" t="str">
        <f>IF(H3="","",IF(H3="сформ",2,1))</f>
        <v/>
      </c>
      <c r="I4" s="23" t="str">
        <f>IF(I3="","",IF(I3="навяз",2,1))</f>
        <v/>
      </c>
      <c r="J4" s="23" t="str">
        <f>IF(J3="","",IF(J3="неопр",2,1))</f>
        <v/>
      </c>
      <c r="K4" s="23" t="str">
        <f>IF(K3="","",IF(K3="сформ",2,1))</f>
        <v/>
      </c>
      <c r="L4" s="23" t="str">
        <f>IF(L3="","",IF(L3="навяз",2,1))</f>
        <v/>
      </c>
      <c r="M4" s="23" t="str">
        <f>IF(M3="","",IF(M3="неопр",2,1))</f>
        <v/>
      </c>
      <c r="N4" s="23" t="str">
        <f>IF(N3="","",IF(N3="навяз",2,1))</f>
        <v/>
      </c>
      <c r="O4" s="23" t="str">
        <f>IF(O3="","",IF(O3="неопр",2,1))</f>
        <v/>
      </c>
      <c r="P4" s="23" t="str">
        <f t="shared" si="4"/>
        <v/>
      </c>
      <c r="Q4" s="23" t="str">
        <f>IF(Q3="","",IF(Q3="сформ",2,1))</f>
        <v/>
      </c>
      <c r="R4" s="23" t="str">
        <f t="shared" si="4"/>
        <v/>
      </c>
      <c r="S4" s="23" t="str">
        <f>IF(S3="","",IF(S3="неопр",2,1))</f>
        <v/>
      </c>
      <c r="T4" s="23" t="str">
        <f t="shared" si="4"/>
        <v/>
      </c>
      <c r="U4" s="23" t="str">
        <f>IF(U3="","",IF(U3="сформ",2,1))</f>
        <v/>
      </c>
      <c r="V4" s="23" t="str">
        <f>IF(V3="","",IF(V3="сформ",2,1))</f>
        <v/>
      </c>
      <c r="W4" s="75"/>
      <c r="X4" s="75"/>
      <c r="Y4" s="75"/>
      <c r="Z4" s="75"/>
    </row>
    <row r="5" spans="1:26" x14ac:dyDescent="0.25">
      <c r="A5" s="76">
        <v>2</v>
      </c>
      <c r="B5" s="77" t="str">
        <f>IF(VLOOKUP(A5,ответы,2,FALSE)="","",VLOOKUP(A5,ответы,2,FALSE))</f>
        <v/>
      </c>
      <c r="C5" s="27" t="str">
        <f>IF('Данные из бланков'!D3="а","неопр",IF('Данные из бланков'!D3="б","навяз",IF('Данные из бланков'!D3="г","морат",IF('Данные из бланков'!D3="в","сформ",""))))</f>
        <v/>
      </c>
      <c r="D5" s="27" t="str">
        <f>IF('Данные из бланков'!E3="г","неопр",IF('Данные из бланков'!E3="б","навяз",IF('Данные из бланков'!E3="а","морат",IF('Данные из бланков'!E3="в","сформ",""))))</f>
        <v/>
      </c>
      <c r="E5" s="27" t="str">
        <f>IF('Данные из бланков'!F3="в","неопр",IF('Данные из бланков'!F3="б","навяз",IF('Данные из бланков'!F3="а","морат",IF('Данные из бланков'!F3="г","сформ",""))))</f>
        <v/>
      </c>
      <c r="F5" s="27" t="str">
        <f>IF('Данные из бланков'!G3="в","неопр",IF('Данные из бланков'!G3="а","навяз",IF('Данные из бланков'!G3="б","морат",IF('Данные из бланков'!G3="г","сформ",""))))</f>
        <v/>
      </c>
      <c r="G5" s="27" t="str">
        <f>IF('Данные из бланков'!H3="в","неопр",IF('Данные из бланков'!H3="а","навяз",IF('Данные из бланков'!H3="б","морат",IF('Данные из бланков'!H3="г","сформ",""))))</f>
        <v/>
      </c>
      <c r="H5" s="27" t="str">
        <f>IF('Данные из бланков'!I3="в","неопр",IF('Данные из бланков'!I3="а","навяз",IF('Данные из бланков'!I3="г","морат",IF('Данные из бланков'!I3="б","сформ",""))))</f>
        <v/>
      </c>
      <c r="I5" s="27" t="str">
        <f>IF('Данные из бланков'!J3="а","неопр",IF('Данные из бланков'!J3="б","навяз",IF('Данные из бланков'!J3="в","морат",IF('Данные из бланков'!J3="г","сформ",""))))</f>
        <v/>
      </c>
      <c r="J5" s="27" t="str">
        <f>IF('Данные из бланков'!K3="б","неопр",IF('Данные из бланков'!K3="а","навяз",IF('Данные из бланков'!K3="в","морат",IF('Данные из бланков'!K3="г","сформ",""))))</f>
        <v/>
      </c>
      <c r="K5" s="27" t="str">
        <f>IF('Данные из бланков'!L3="а","неопр",IF('Данные из бланков'!L3="в","навяз",IF('Данные из бланков'!L3="г","морат",IF('Данные из бланков'!L3="б","сформ",""))))</f>
        <v/>
      </c>
      <c r="L5" s="27" t="str">
        <f>IF('Данные из бланков'!M3="в","неопр",IF('Данные из бланков'!M3="б","навяз",IF('Данные из бланков'!M3="а","морат",IF('Данные из бланков'!M3="г","сформ",""))))</f>
        <v/>
      </c>
      <c r="M5" s="27" t="str">
        <f>IF('Данные из бланков'!N3="в","неопр",IF('Данные из бланков'!N3="б","навяз",IF('Данные из бланков'!N3="г","морат",IF('Данные из бланков'!N3="а","сформ",""))))</f>
        <v/>
      </c>
      <c r="N5" s="27" t="str">
        <f>IF('Данные из бланков'!O3="б","неопр",IF('Данные из бланков'!O3="в","навяз",IF('Данные из бланков'!O3="а","морат",IF('Данные из бланков'!O3="г","сформ",""))))</f>
        <v/>
      </c>
      <c r="O5" s="27" t="str">
        <f>IF('Данные из бланков'!P3="в","неопр",IF('Данные из бланков'!P3="б","навяз",IF('Данные из бланков'!P3="а","морат",IF('Данные из бланков'!P3="г","сформ",""))))</f>
        <v/>
      </c>
      <c r="P5" s="27" t="str">
        <f>IF('Данные из бланков'!Q3="г","неопр",IF('Данные из бланков'!Q3="а","навяз",IF('Данные из бланков'!Q3="в","морат",IF('Данные из бланков'!Q3="б","сформ",""))))</f>
        <v/>
      </c>
      <c r="Q5" s="27" t="str">
        <f>IF('Данные из бланков'!R3="б","неопр",IF('Данные из бланков'!R3="а","навяз",IF('Данные из бланков'!R3="г","морат",IF('Данные из бланков'!R3="в","сформ",""))))</f>
        <v/>
      </c>
      <c r="R5" s="27" t="str">
        <f>IF('Данные из бланков'!S3="б","неопр",IF('Данные из бланков'!S3="а","навяз",IF('Данные из бланков'!S3="г","морат",IF('Данные из бланков'!S3="в","сформ",""))))</f>
        <v/>
      </c>
      <c r="S5" s="27" t="str">
        <f>IF('Данные из бланков'!T3="г","неопр",IF('Данные из бланков'!T3="а","навяз",IF('Данные из бланков'!T3="в","морат",IF('Данные из бланков'!T3="б","сформ",""))))</f>
        <v/>
      </c>
      <c r="T5" s="27" t="str">
        <f>IF('Данные из бланков'!U3="в","неопр",IF('Данные из бланков'!U3="а","навяз",IF('Данные из бланков'!U3="г","морат",IF('Данные из бланков'!U3="б","сформ",""))))</f>
        <v/>
      </c>
      <c r="U5" s="27" t="str">
        <f>IF('Данные из бланков'!V3="в","неопр",IF('Данные из бланков'!V3="б","навяз",IF('Данные из бланков'!V3="а","морат",IF('Данные из бланков'!V3="г","сформ",""))))</f>
        <v/>
      </c>
      <c r="V5" s="27" t="str">
        <f>IF('Данные из бланков'!W3="а","неопр",IF('Данные из бланков'!W3="в","навяз",IF('Данные из бланков'!W3="б","морат",IF('Данные из бланков'!W3="г","сформ",""))))</f>
        <v/>
      </c>
      <c r="W5" s="75">
        <f t="shared" si="0"/>
        <v>0</v>
      </c>
      <c r="X5" s="75">
        <f t="shared" ref="X5" si="5">SUMIFS($C6:$V6,$C5:$V5,X$1)</f>
        <v>0</v>
      </c>
      <c r="Y5" s="75">
        <f t="shared" ref="Y5" si="6">SUMIFS($C6:$V6,$C5:$V5,Y$1)</f>
        <v>0</v>
      </c>
      <c r="Z5" s="75">
        <f t="shared" ref="Z5" si="7">SUMIFS($C6:$V6,$C5:$V5,Z$1)</f>
        <v>0</v>
      </c>
    </row>
    <row r="6" spans="1:26" x14ac:dyDescent="0.25">
      <c r="A6" s="76"/>
      <c r="B6" s="77"/>
      <c r="C6" s="23" t="str">
        <f t="shared" ref="C6" si="8">IF(C5="","",IF(C5="неопр",2,1))</f>
        <v/>
      </c>
      <c r="D6" s="23" t="str">
        <f t="shared" ref="D6" si="9">IF(D5="","",IF(D5="морат",2,1))</f>
        <v/>
      </c>
      <c r="E6" s="23" t="str">
        <f t="shared" ref="E6" si="10">IF(E5="","",IF(E5="морат",2,1))</f>
        <v/>
      </c>
      <c r="F6" s="23" t="str">
        <f t="shared" ref="F6" si="11">IF(F5="","",IF(F5="навяз",2,1))</f>
        <v/>
      </c>
      <c r="G6" s="23" t="str">
        <f t="shared" ref="G6" si="12">IF(G5="","",IF(G5="морат",2,1))</f>
        <v/>
      </c>
      <c r="H6" s="23" t="str">
        <f t="shared" ref="H6" si="13">IF(H5="","",IF(H5="сформ",2,1))</f>
        <v/>
      </c>
      <c r="I6" s="23" t="str">
        <f t="shared" ref="I6" si="14">IF(I5="","",IF(I5="навяз",2,1))</f>
        <v/>
      </c>
      <c r="J6" s="23" t="str">
        <f t="shared" ref="J6" si="15">IF(J5="","",IF(J5="неопр",2,1))</f>
        <v/>
      </c>
      <c r="K6" s="23" t="str">
        <f t="shared" ref="K6" si="16">IF(K5="","",IF(K5="сформ",2,1))</f>
        <v/>
      </c>
      <c r="L6" s="23" t="str">
        <f t="shared" ref="L6" si="17">IF(L5="","",IF(L5="навяз",2,1))</f>
        <v/>
      </c>
      <c r="M6" s="23" t="str">
        <f t="shared" ref="M6" si="18">IF(M5="","",IF(M5="неопр",2,1))</f>
        <v/>
      </c>
      <c r="N6" s="23" t="str">
        <f t="shared" ref="N6" si="19">IF(N5="","",IF(N5="навяз",2,1))</f>
        <v/>
      </c>
      <c r="O6" s="23" t="str">
        <f t="shared" ref="O6" si="20">IF(O5="","",IF(O5="неопр",2,1))</f>
        <v/>
      </c>
      <c r="P6" s="23" t="str">
        <f t="shared" ref="P6" si="21">IF(P5="","",IF(P5="морат",2,1))</f>
        <v/>
      </c>
      <c r="Q6" s="23" t="str">
        <f t="shared" ref="Q6" si="22">IF(Q5="","",IF(Q5="сформ",2,1))</f>
        <v/>
      </c>
      <c r="R6" s="23" t="str">
        <f t="shared" ref="R6" si="23">IF(R5="","",IF(R5="морат",2,1))</f>
        <v/>
      </c>
      <c r="S6" s="23" t="str">
        <f t="shared" ref="S6" si="24">IF(S5="","",IF(S5="неопр",2,1))</f>
        <v/>
      </c>
      <c r="T6" s="23" t="str">
        <f t="shared" ref="T6" si="25">IF(T5="","",IF(T5="морат",2,1))</f>
        <v/>
      </c>
      <c r="U6" s="23" t="str">
        <f t="shared" ref="U6" si="26">IF(U5="","",IF(U5="сформ",2,1))</f>
        <v/>
      </c>
      <c r="V6" s="23" t="str">
        <f t="shared" ref="V6" si="27">IF(V5="","",IF(V5="сформ",2,1))</f>
        <v/>
      </c>
      <c r="W6" s="75"/>
      <c r="X6" s="75"/>
      <c r="Y6" s="75"/>
      <c r="Z6" s="75"/>
    </row>
    <row r="7" spans="1:26" x14ac:dyDescent="0.25">
      <c r="A7" s="76">
        <v>3</v>
      </c>
      <c r="B7" s="77" t="str">
        <f>IF(VLOOKUP(A7,ответы,2,FALSE)="","",VLOOKUP(A7,ответы,2,FALSE))</f>
        <v/>
      </c>
      <c r="C7" s="27" t="str">
        <f>IF('Данные из бланков'!D4="а","неопр",IF('Данные из бланков'!D4="б","навяз",IF('Данные из бланков'!D4="г","морат",IF('Данные из бланков'!D4="в","сформ",""))))</f>
        <v/>
      </c>
      <c r="D7" s="27" t="str">
        <f>IF('Данные из бланков'!E4="г","неопр",IF('Данные из бланков'!E4="б","навяз",IF('Данные из бланков'!E4="а","морат",IF('Данные из бланков'!E4="в","сформ",""))))</f>
        <v/>
      </c>
      <c r="E7" s="27" t="str">
        <f>IF('Данные из бланков'!F4="в","неопр",IF('Данные из бланков'!F4="б","навяз",IF('Данные из бланков'!F4="а","морат",IF('Данные из бланков'!F4="г","сформ",""))))</f>
        <v/>
      </c>
      <c r="F7" s="27" t="str">
        <f>IF('Данные из бланков'!G4="в","неопр",IF('Данные из бланков'!G4="а","навяз",IF('Данные из бланков'!G4="б","морат",IF('Данные из бланков'!G4="г","сформ",""))))</f>
        <v/>
      </c>
      <c r="G7" s="27" t="str">
        <f>IF('Данные из бланков'!H4="в","неопр",IF('Данные из бланков'!H4="а","навяз",IF('Данные из бланков'!H4="б","морат",IF('Данные из бланков'!H4="г","сформ",""))))</f>
        <v/>
      </c>
      <c r="H7" s="27" t="str">
        <f>IF('Данные из бланков'!I4="в","неопр",IF('Данные из бланков'!I4="а","навяз",IF('Данные из бланков'!I4="г","морат",IF('Данные из бланков'!I4="б","сформ",""))))</f>
        <v/>
      </c>
      <c r="I7" s="27" t="str">
        <f>IF('Данные из бланков'!J4="а","неопр",IF('Данные из бланков'!J4="б","навяз",IF('Данные из бланков'!J4="в","морат",IF('Данные из бланков'!J4="г","сформ",""))))</f>
        <v/>
      </c>
      <c r="J7" s="27" t="str">
        <f>IF('Данные из бланков'!K4="б","неопр",IF('Данные из бланков'!K4="а","навяз",IF('Данные из бланков'!K4="в","морат",IF('Данные из бланков'!K4="г","сформ",""))))</f>
        <v/>
      </c>
      <c r="K7" s="27" t="str">
        <f>IF('Данные из бланков'!L4="а","неопр",IF('Данные из бланков'!L4="в","навяз",IF('Данные из бланков'!L4="г","морат",IF('Данные из бланков'!L4="б","сформ",""))))</f>
        <v/>
      </c>
      <c r="L7" s="27" t="str">
        <f>IF('Данные из бланков'!M4="в","неопр",IF('Данные из бланков'!M4="б","навяз",IF('Данные из бланков'!M4="а","морат",IF('Данные из бланков'!M4="г","сформ",""))))</f>
        <v/>
      </c>
      <c r="M7" s="27" t="str">
        <f>IF('Данные из бланков'!N4="в","неопр",IF('Данные из бланков'!N4="б","навяз",IF('Данные из бланков'!N4="г","морат",IF('Данные из бланков'!N4="а","сформ",""))))</f>
        <v/>
      </c>
      <c r="N7" s="27" t="str">
        <f>IF('Данные из бланков'!O4="б","неопр",IF('Данные из бланков'!O4="в","навяз",IF('Данные из бланков'!O4="а","морат",IF('Данные из бланков'!O4="г","сформ",""))))</f>
        <v/>
      </c>
      <c r="O7" s="27" t="str">
        <f>IF('Данные из бланков'!P4="в","неопр",IF('Данные из бланков'!P4="б","навяз",IF('Данные из бланков'!P4="а","морат",IF('Данные из бланков'!P4="г","сформ",""))))</f>
        <v/>
      </c>
      <c r="P7" s="27" t="str">
        <f>IF('Данные из бланков'!Q4="г","неопр",IF('Данные из бланков'!Q4="а","навяз",IF('Данные из бланков'!Q4="в","морат",IF('Данные из бланков'!Q4="б","сформ",""))))</f>
        <v/>
      </c>
      <c r="Q7" s="27" t="str">
        <f>IF('Данные из бланков'!R4="б","неопр",IF('Данные из бланков'!R4="а","навяз",IF('Данные из бланков'!R4="г","морат",IF('Данные из бланков'!R4="в","сформ",""))))</f>
        <v/>
      </c>
      <c r="R7" s="27" t="str">
        <f>IF('Данные из бланков'!S4="б","неопр",IF('Данные из бланков'!S4="а","навяз",IF('Данные из бланков'!S4="г","морат",IF('Данные из бланков'!S4="в","сформ",""))))</f>
        <v/>
      </c>
      <c r="S7" s="27" t="str">
        <f>IF('Данные из бланков'!T4="г","неопр",IF('Данные из бланков'!T4="а","навяз",IF('Данные из бланков'!T4="в","морат",IF('Данные из бланков'!T4="б","сформ",""))))</f>
        <v/>
      </c>
      <c r="T7" s="27" t="str">
        <f>IF('Данные из бланков'!U4="в","неопр",IF('Данные из бланков'!U4="а","навяз",IF('Данные из бланков'!U4="г","морат",IF('Данные из бланков'!U4="б","сформ",""))))</f>
        <v/>
      </c>
      <c r="U7" s="27" t="str">
        <f>IF('Данные из бланков'!V4="в","неопр",IF('Данные из бланков'!V4="б","навяз",IF('Данные из бланков'!V4="а","морат",IF('Данные из бланков'!V4="г","сформ",""))))</f>
        <v/>
      </c>
      <c r="V7" s="27" t="str">
        <f>IF('Данные из бланков'!W4="а","неопр",IF('Данные из бланков'!W4="в","навяз",IF('Данные из бланков'!W4="б","морат",IF('Данные из бланков'!W4="г","сформ",""))))</f>
        <v/>
      </c>
      <c r="W7" s="75">
        <f t="shared" si="0"/>
        <v>0</v>
      </c>
      <c r="X7" s="75">
        <f t="shared" ref="X7" si="28">SUMIFS($C8:$V8,$C7:$V7,X$1)</f>
        <v>0</v>
      </c>
      <c r="Y7" s="75">
        <f t="shared" ref="Y7" si="29">SUMIFS($C8:$V8,$C7:$V7,Y$1)</f>
        <v>0</v>
      </c>
      <c r="Z7" s="75">
        <f t="shared" ref="Z7" si="30">SUMIFS($C8:$V8,$C7:$V7,Z$1)</f>
        <v>0</v>
      </c>
    </row>
    <row r="8" spans="1:26" x14ac:dyDescent="0.25">
      <c r="A8" s="76"/>
      <c r="B8" s="77"/>
      <c r="C8" s="23" t="str">
        <f t="shared" ref="C8" si="31">IF(C7="","",IF(C7="неопр",2,1))</f>
        <v/>
      </c>
      <c r="D8" s="23" t="str">
        <f t="shared" ref="D8" si="32">IF(D7="","",IF(D7="морат",2,1))</f>
        <v/>
      </c>
      <c r="E8" s="23" t="str">
        <f t="shared" ref="E8" si="33">IF(E7="","",IF(E7="морат",2,1))</f>
        <v/>
      </c>
      <c r="F8" s="23" t="str">
        <f t="shared" ref="F8" si="34">IF(F7="","",IF(F7="навяз",2,1))</f>
        <v/>
      </c>
      <c r="G8" s="23" t="str">
        <f t="shared" ref="G8" si="35">IF(G7="","",IF(G7="морат",2,1))</f>
        <v/>
      </c>
      <c r="H8" s="23" t="str">
        <f t="shared" ref="H8" si="36">IF(H7="","",IF(H7="сформ",2,1))</f>
        <v/>
      </c>
      <c r="I8" s="23" t="str">
        <f t="shared" ref="I8" si="37">IF(I7="","",IF(I7="навяз",2,1))</f>
        <v/>
      </c>
      <c r="J8" s="23" t="str">
        <f t="shared" ref="J8" si="38">IF(J7="","",IF(J7="неопр",2,1))</f>
        <v/>
      </c>
      <c r="K8" s="23" t="str">
        <f t="shared" ref="K8" si="39">IF(K7="","",IF(K7="сформ",2,1))</f>
        <v/>
      </c>
      <c r="L8" s="23" t="str">
        <f t="shared" ref="L8" si="40">IF(L7="","",IF(L7="навяз",2,1))</f>
        <v/>
      </c>
      <c r="M8" s="23" t="str">
        <f t="shared" ref="M8" si="41">IF(M7="","",IF(M7="неопр",2,1))</f>
        <v/>
      </c>
      <c r="N8" s="23" t="str">
        <f t="shared" ref="N8" si="42">IF(N7="","",IF(N7="навяз",2,1))</f>
        <v/>
      </c>
      <c r="O8" s="23" t="str">
        <f t="shared" ref="O8" si="43">IF(O7="","",IF(O7="неопр",2,1))</f>
        <v/>
      </c>
      <c r="P8" s="23" t="str">
        <f t="shared" ref="P8" si="44">IF(P7="","",IF(P7="морат",2,1))</f>
        <v/>
      </c>
      <c r="Q8" s="23" t="str">
        <f t="shared" ref="Q8" si="45">IF(Q7="","",IF(Q7="сформ",2,1))</f>
        <v/>
      </c>
      <c r="R8" s="23" t="str">
        <f t="shared" ref="R8" si="46">IF(R7="","",IF(R7="морат",2,1))</f>
        <v/>
      </c>
      <c r="S8" s="23" t="str">
        <f t="shared" ref="S8" si="47">IF(S7="","",IF(S7="неопр",2,1))</f>
        <v/>
      </c>
      <c r="T8" s="23" t="str">
        <f t="shared" ref="T8" si="48">IF(T7="","",IF(T7="морат",2,1))</f>
        <v/>
      </c>
      <c r="U8" s="23" t="str">
        <f t="shared" ref="U8" si="49">IF(U7="","",IF(U7="сформ",2,1))</f>
        <v/>
      </c>
      <c r="V8" s="23" t="str">
        <f t="shared" ref="V8" si="50">IF(V7="","",IF(V7="сформ",2,1))</f>
        <v/>
      </c>
      <c r="W8" s="75"/>
      <c r="X8" s="75"/>
      <c r="Y8" s="75"/>
      <c r="Z8" s="75"/>
    </row>
    <row r="9" spans="1:26" x14ac:dyDescent="0.25">
      <c r="A9" s="76">
        <v>4</v>
      </c>
      <c r="B9" s="77" t="str">
        <f>IF(VLOOKUP(A9,ответы,2,FALSE)="","",VLOOKUP(A9,ответы,2,FALSE))</f>
        <v/>
      </c>
      <c r="C9" s="27" t="str">
        <f>IF('Данные из бланков'!D5="а","неопр",IF('Данные из бланков'!D5="б","навяз",IF('Данные из бланков'!D5="г","морат",IF('Данные из бланков'!D5="в","сформ",""))))</f>
        <v/>
      </c>
      <c r="D9" s="27" t="str">
        <f>IF('Данные из бланков'!E5="г","неопр",IF('Данные из бланков'!E5="б","навяз",IF('Данные из бланков'!E5="а","морат",IF('Данные из бланков'!E5="в","сформ",""))))</f>
        <v/>
      </c>
      <c r="E9" s="27" t="str">
        <f>IF('Данные из бланков'!F5="в","неопр",IF('Данные из бланков'!F5="б","навяз",IF('Данные из бланков'!F5="а","морат",IF('Данные из бланков'!F5="г","сформ",""))))</f>
        <v/>
      </c>
      <c r="F9" s="27" t="str">
        <f>IF('Данные из бланков'!G5="в","неопр",IF('Данные из бланков'!G5="а","навяз",IF('Данные из бланков'!G5="б","морат",IF('Данные из бланков'!G5="г","сформ",""))))</f>
        <v/>
      </c>
      <c r="G9" s="27" t="str">
        <f>IF('Данные из бланков'!H5="в","неопр",IF('Данные из бланков'!H5="а","навяз",IF('Данные из бланков'!H5="б","морат",IF('Данные из бланков'!H5="г","сформ",""))))</f>
        <v/>
      </c>
      <c r="H9" s="27" t="str">
        <f>IF('Данные из бланков'!I5="в","неопр",IF('Данные из бланков'!I5="а","навяз",IF('Данные из бланков'!I5="г","морат",IF('Данные из бланков'!I5="б","сформ",""))))</f>
        <v/>
      </c>
      <c r="I9" s="27" t="str">
        <f>IF('Данные из бланков'!J5="а","неопр",IF('Данные из бланков'!J5="б","навяз",IF('Данные из бланков'!J5="в","морат",IF('Данные из бланков'!J5="г","сформ",""))))</f>
        <v/>
      </c>
      <c r="J9" s="27" t="str">
        <f>IF('Данные из бланков'!K5="б","неопр",IF('Данные из бланков'!K5="а","навяз",IF('Данные из бланков'!K5="в","морат",IF('Данные из бланков'!K5="г","сформ",""))))</f>
        <v/>
      </c>
      <c r="K9" s="27" t="str">
        <f>IF('Данные из бланков'!L5="а","неопр",IF('Данные из бланков'!L5="в","навяз",IF('Данные из бланков'!L5="г","морат",IF('Данные из бланков'!L5="б","сформ",""))))</f>
        <v/>
      </c>
      <c r="L9" s="27" t="str">
        <f>IF('Данные из бланков'!M5="в","неопр",IF('Данные из бланков'!M5="б","навяз",IF('Данные из бланков'!M5="а","морат",IF('Данные из бланков'!M5="г","сформ",""))))</f>
        <v/>
      </c>
      <c r="M9" s="27" t="str">
        <f>IF('Данные из бланков'!N5="в","неопр",IF('Данные из бланков'!N5="б","навяз",IF('Данные из бланков'!N5="г","морат",IF('Данные из бланков'!N5="а","сформ",""))))</f>
        <v/>
      </c>
      <c r="N9" s="27" t="str">
        <f>IF('Данные из бланков'!O5="б","неопр",IF('Данные из бланков'!O5="в","навяз",IF('Данные из бланков'!O5="а","морат",IF('Данные из бланков'!O5="г","сформ",""))))</f>
        <v/>
      </c>
      <c r="O9" s="27" t="str">
        <f>IF('Данные из бланков'!P5="в","неопр",IF('Данные из бланков'!P5="б","навяз",IF('Данные из бланков'!P5="а","морат",IF('Данные из бланков'!P5="г","сформ",""))))</f>
        <v/>
      </c>
      <c r="P9" s="27" t="str">
        <f>IF('Данные из бланков'!Q5="г","неопр",IF('Данные из бланков'!Q5="а","навяз",IF('Данные из бланков'!Q5="в","морат",IF('Данные из бланков'!Q5="б","сформ",""))))</f>
        <v/>
      </c>
      <c r="Q9" s="27" t="str">
        <f>IF('Данные из бланков'!R5="б","неопр",IF('Данные из бланков'!R5="а","навяз",IF('Данные из бланков'!R5="г","морат",IF('Данные из бланков'!R5="в","сформ",""))))</f>
        <v/>
      </c>
      <c r="R9" s="27" t="str">
        <f>IF('Данные из бланков'!S5="б","неопр",IF('Данные из бланков'!S5="а","навяз",IF('Данные из бланков'!S5="г","морат",IF('Данные из бланков'!S5="в","сформ",""))))</f>
        <v/>
      </c>
      <c r="S9" s="27" t="str">
        <f>IF('Данные из бланков'!T5="г","неопр",IF('Данные из бланков'!T5="а","навяз",IF('Данные из бланков'!T5="в","морат",IF('Данные из бланков'!T5="б","сформ",""))))</f>
        <v/>
      </c>
      <c r="T9" s="27" t="str">
        <f>IF('Данные из бланков'!U5="в","неопр",IF('Данные из бланков'!U5="а","навяз",IF('Данные из бланков'!U5="г","морат",IF('Данные из бланков'!U5="б","сформ",""))))</f>
        <v/>
      </c>
      <c r="U9" s="27" t="str">
        <f>IF('Данные из бланков'!V5="в","неопр",IF('Данные из бланков'!V5="б","навяз",IF('Данные из бланков'!V5="а","морат",IF('Данные из бланков'!V5="г","сформ",""))))</f>
        <v/>
      </c>
      <c r="V9" s="27" t="str">
        <f>IF('Данные из бланков'!W5="а","неопр",IF('Данные из бланков'!W5="в","навяз",IF('Данные из бланков'!W5="б","морат",IF('Данные из бланков'!W5="г","сформ",""))))</f>
        <v/>
      </c>
      <c r="W9" s="75">
        <f t="shared" si="0"/>
        <v>0</v>
      </c>
      <c r="X9" s="75">
        <f t="shared" ref="X9" si="51">SUMIFS($C10:$V10,$C9:$V9,X$1)</f>
        <v>0</v>
      </c>
      <c r="Y9" s="75">
        <f t="shared" ref="Y9" si="52">SUMIFS($C10:$V10,$C9:$V9,Y$1)</f>
        <v>0</v>
      </c>
      <c r="Z9" s="75">
        <f t="shared" ref="Z9" si="53">SUMIFS($C10:$V10,$C9:$V9,Z$1)</f>
        <v>0</v>
      </c>
    </row>
    <row r="10" spans="1:26" x14ac:dyDescent="0.25">
      <c r="A10" s="76"/>
      <c r="B10" s="77"/>
      <c r="C10" s="23" t="str">
        <f t="shared" ref="C10" si="54">IF(C9="","",IF(C9="неопр",2,1))</f>
        <v/>
      </c>
      <c r="D10" s="23" t="str">
        <f t="shared" ref="D10" si="55">IF(D9="","",IF(D9="морат",2,1))</f>
        <v/>
      </c>
      <c r="E10" s="23" t="str">
        <f t="shared" ref="E10" si="56">IF(E9="","",IF(E9="морат",2,1))</f>
        <v/>
      </c>
      <c r="F10" s="23" t="str">
        <f t="shared" ref="F10" si="57">IF(F9="","",IF(F9="навяз",2,1))</f>
        <v/>
      </c>
      <c r="G10" s="23" t="str">
        <f t="shared" ref="G10" si="58">IF(G9="","",IF(G9="морат",2,1))</f>
        <v/>
      </c>
      <c r="H10" s="23" t="str">
        <f t="shared" ref="H10" si="59">IF(H9="","",IF(H9="сформ",2,1))</f>
        <v/>
      </c>
      <c r="I10" s="23" t="str">
        <f t="shared" ref="I10" si="60">IF(I9="","",IF(I9="навяз",2,1))</f>
        <v/>
      </c>
      <c r="J10" s="23" t="str">
        <f t="shared" ref="J10" si="61">IF(J9="","",IF(J9="неопр",2,1))</f>
        <v/>
      </c>
      <c r="K10" s="23" t="str">
        <f t="shared" ref="K10" si="62">IF(K9="","",IF(K9="сформ",2,1))</f>
        <v/>
      </c>
      <c r="L10" s="23" t="str">
        <f t="shared" ref="L10" si="63">IF(L9="","",IF(L9="навяз",2,1))</f>
        <v/>
      </c>
      <c r="M10" s="23" t="str">
        <f t="shared" ref="M10" si="64">IF(M9="","",IF(M9="неопр",2,1))</f>
        <v/>
      </c>
      <c r="N10" s="23" t="str">
        <f t="shared" ref="N10" si="65">IF(N9="","",IF(N9="навяз",2,1))</f>
        <v/>
      </c>
      <c r="O10" s="23" t="str">
        <f t="shared" ref="O10" si="66">IF(O9="","",IF(O9="неопр",2,1))</f>
        <v/>
      </c>
      <c r="P10" s="23" t="str">
        <f t="shared" ref="P10" si="67">IF(P9="","",IF(P9="морат",2,1))</f>
        <v/>
      </c>
      <c r="Q10" s="23" t="str">
        <f t="shared" ref="Q10" si="68">IF(Q9="","",IF(Q9="сформ",2,1))</f>
        <v/>
      </c>
      <c r="R10" s="23" t="str">
        <f t="shared" ref="R10" si="69">IF(R9="","",IF(R9="морат",2,1))</f>
        <v/>
      </c>
      <c r="S10" s="23" t="str">
        <f t="shared" ref="S10" si="70">IF(S9="","",IF(S9="неопр",2,1))</f>
        <v/>
      </c>
      <c r="T10" s="23" t="str">
        <f t="shared" ref="T10" si="71">IF(T9="","",IF(T9="морат",2,1))</f>
        <v/>
      </c>
      <c r="U10" s="23" t="str">
        <f t="shared" ref="U10" si="72">IF(U9="","",IF(U9="сформ",2,1))</f>
        <v/>
      </c>
      <c r="V10" s="23" t="str">
        <f t="shared" ref="V10" si="73">IF(V9="","",IF(V9="сформ",2,1))</f>
        <v/>
      </c>
      <c r="W10" s="75"/>
      <c r="X10" s="75"/>
      <c r="Y10" s="75"/>
      <c r="Z10" s="75"/>
    </row>
    <row r="11" spans="1:26" x14ac:dyDescent="0.25">
      <c r="A11" s="76">
        <v>5</v>
      </c>
      <c r="B11" s="77" t="str">
        <f>IF(VLOOKUP(A11,ответы,2,FALSE)="","",VLOOKUP(A11,ответы,2,FALSE))</f>
        <v/>
      </c>
      <c r="C11" s="27" t="str">
        <f>IF('Данные из бланков'!D6="а","неопр",IF('Данные из бланков'!D6="б","навяз",IF('Данные из бланков'!D6="г","морат",IF('Данные из бланков'!D6="в","сформ",""))))</f>
        <v/>
      </c>
      <c r="D11" s="27" t="str">
        <f>IF('Данные из бланков'!E6="г","неопр",IF('Данные из бланков'!E6="б","навяз",IF('Данные из бланков'!E6="а","морат",IF('Данные из бланков'!E6="в","сформ",""))))</f>
        <v/>
      </c>
      <c r="E11" s="27" t="str">
        <f>IF('Данные из бланков'!F6="в","неопр",IF('Данные из бланков'!F6="б","навяз",IF('Данные из бланков'!F6="а","морат",IF('Данные из бланков'!F6="г","сформ",""))))</f>
        <v/>
      </c>
      <c r="F11" s="27" t="str">
        <f>IF('Данные из бланков'!G6="в","неопр",IF('Данные из бланков'!G6="а","навяз",IF('Данные из бланков'!G6="б","морат",IF('Данные из бланков'!G6="г","сформ",""))))</f>
        <v/>
      </c>
      <c r="G11" s="27" t="str">
        <f>IF('Данные из бланков'!H6="в","неопр",IF('Данные из бланков'!H6="а","навяз",IF('Данные из бланков'!H6="б","морат",IF('Данные из бланков'!H6="г","сформ",""))))</f>
        <v/>
      </c>
      <c r="H11" s="27" t="str">
        <f>IF('Данные из бланков'!I6="в","неопр",IF('Данные из бланков'!I6="а","навяз",IF('Данные из бланков'!I6="г","морат",IF('Данные из бланков'!I6="б","сформ",""))))</f>
        <v/>
      </c>
      <c r="I11" s="27" t="str">
        <f>IF('Данные из бланков'!J6="а","неопр",IF('Данные из бланков'!J6="б","навяз",IF('Данные из бланков'!J6="в","морат",IF('Данные из бланков'!J6="г","сформ",""))))</f>
        <v/>
      </c>
      <c r="J11" s="27" t="str">
        <f>IF('Данные из бланков'!K6="б","неопр",IF('Данные из бланков'!K6="а","навяз",IF('Данные из бланков'!K6="в","морат",IF('Данные из бланков'!K6="г","сформ",""))))</f>
        <v/>
      </c>
      <c r="K11" s="27" t="str">
        <f>IF('Данные из бланков'!L6="а","неопр",IF('Данные из бланков'!L6="в","навяз",IF('Данные из бланков'!L6="г","морат",IF('Данные из бланков'!L6="б","сформ",""))))</f>
        <v/>
      </c>
      <c r="L11" s="27" t="str">
        <f>IF('Данные из бланков'!M6="в","неопр",IF('Данные из бланков'!M6="б","навяз",IF('Данные из бланков'!M6="а","морат",IF('Данные из бланков'!M6="г","сформ",""))))</f>
        <v/>
      </c>
      <c r="M11" s="27" t="str">
        <f>IF('Данные из бланков'!N6="в","неопр",IF('Данные из бланков'!N6="б","навяз",IF('Данные из бланков'!N6="г","морат",IF('Данные из бланков'!N6="а","сформ",""))))</f>
        <v/>
      </c>
      <c r="N11" s="27" t="str">
        <f>IF('Данные из бланков'!O6="б","неопр",IF('Данные из бланков'!O6="в","навяз",IF('Данные из бланков'!O6="а","морат",IF('Данные из бланков'!O6="г","сформ",""))))</f>
        <v/>
      </c>
      <c r="O11" s="27" t="str">
        <f>IF('Данные из бланков'!P6="в","неопр",IF('Данные из бланков'!P6="б","навяз",IF('Данные из бланков'!P6="а","морат",IF('Данные из бланков'!P6="г","сформ",""))))</f>
        <v/>
      </c>
      <c r="P11" s="27" t="str">
        <f>IF('Данные из бланков'!Q6="г","неопр",IF('Данные из бланков'!Q6="а","навяз",IF('Данные из бланков'!Q6="в","морат",IF('Данные из бланков'!Q6="б","сформ",""))))</f>
        <v/>
      </c>
      <c r="Q11" s="27" t="str">
        <f>IF('Данные из бланков'!R6="б","неопр",IF('Данные из бланков'!R6="а","навяз",IF('Данные из бланков'!R6="г","морат",IF('Данные из бланков'!R6="в","сформ",""))))</f>
        <v/>
      </c>
      <c r="R11" s="27" t="str">
        <f>IF('Данные из бланков'!S6="б","неопр",IF('Данные из бланков'!S6="а","навяз",IF('Данные из бланков'!S6="г","морат",IF('Данные из бланков'!S6="в","сформ",""))))</f>
        <v/>
      </c>
      <c r="S11" s="27" t="str">
        <f>IF('Данные из бланков'!T6="г","неопр",IF('Данные из бланков'!T6="а","навяз",IF('Данные из бланков'!T6="в","морат",IF('Данные из бланков'!T6="б","сформ",""))))</f>
        <v/>
      </c>
      <c r="T11" s="27" t="str">
        <f>IF('Данные из бланков'!U6="в","неопр",IF('Данные из бланков'!U6="а","навяз",IF('Данные из бланков'!U6="г","морат",IF('Данные из бланков'!U6="б","сформ",""))))</f>
        <v/>
      </c>
      <c r="U11" s="27" t="str">
        <f>IF('Данные из бланков'!V6="в","неопр",IF('Данные из бланков'!V6="б","навяз",IF('Данные из бланков'!V6="а","морат",IF('Данные из бланков'!V6="г","сформ",""))))</f>
        <v/>
      </c>
      <c r="V11" s="27" t="str">
        <f>IF('Данные из бланков'!W6="а","неопр",IF('Данные из бланков'!W6="в","навяз",IF('Данные из бланков'!W6="б","морат",IF('Данные из бланков'!W6="г","сформ",""))))</f>
        <v/>
      </c>
      <c r="W11" s="75">
        <f t="shared" si="0"/>
        <v>0</v>
      </c>
      <c r="X11" s="75">
        <f t="shared" ref="X11" si="74">SUMIFS($C12:$V12,$C11:$V11,X$1)</f>
        <v>0</v>
      </c>
      <c r="Y11" s="75">
        <f t="shared" ref="Y11" si="75">SUMIFS($C12:$V12,$C11:$V11,Y$1)</f>
        <v>0</v>
      </c>
      <c r="Z11" s="75">
        <f t="shared" ref="Z11" si="76">SUMIFS($C12:$V12,$C11:$V11,Z$1)</f>
        <v>0</v>
      </c>
    </row>
    <row r="12" spans="1:26" x14ac:dyDescent="0.25">
      <c r="A12" s="76"/>
      <c r="B12" s="77"/>
      <c r="C12" s="23" t="str">
        <f t="shared" ref="C12" si="77">IF(C11="","",IF(C11="неопр",2,1))</f>
        <v/>
      </c>
      <c r="D12" s="23" t="str">
        <f t="shared" ref="D12" si="78">IF(D11="","",IF(D11="морат",2,1))</f>
        <v/>
      </c>
      <c r="E12" s="23" t="str">
        <f t="shared" ref="E12" si="79">IF(E11="","",IF(E11="морат",2,1))</f>
        <v/>
      </c>
      <c r="F12" s="23" t="str">
        <f t="shared" ref="F12" si="80">IF(F11="","",IF(F11="навяз",2,1))</f>
        <v/>
      </c>
      <c r="G12" s="23" t="str">
        <f t="shared" ref="G12" si="81">IF(G11="","",IF(G11="морат",2,1))</f>
        <v/>
      </c>
      <c r="H12" s="23" t="str">
        <f t="shared" ref="H12" si="82">IF(H11="","",IF(H11="сформ",2,1))</f>
        <v/>
      </c>
      <c r="I12" s="23" t="str">
        <f t="shared" ref="I12" si="83">IF(I11="","",IF(I11="навяз",2,1))</f>
        <v/>
      </c>
      <c r="J12" s="23" t="str">
        <f t="shared" ref="J12" si="84">IF(J11="","",IF(J11="неопр",2,1))</f>
        <v/>
      </c>
      <c r="K12" s="23" t="str">
        <f t="shared" ref="K12" si="85">IF(K11="","",IF(K11="сформ",2,1))</f>
        <v/>
      </c>
      <c r="L12" s="23" t="str">
        <f t="shared" ref="L12" si="86">IF(L11="","",IF(L11="навяз",2,1))</f>
        <v/>
      </c>
      <c r="M12" s="23" t="str">
        <f t="shared" ref="M12" si="87">IF(M11="","",IF(M11="неопр",2,1))</f>
        <v/>
      </c>
      <c r="N12" s="23" t="str">
        <f t="shared" ref="N12" si="88">IF(N11="","",IF(N11="навяз",2,1))</f>
        <v/>
      </c>
      <c r="O12" s="23" t="str">
        <f t="shared" ref="O12" si="89">IF(O11="","",IF(O11="неопр",2,1))</f>
        <v/>
      </c>
      <c r="P12" s="23" t="str">
        <f t="shared" ref="P12" si="90">IF(P11="","",IF(P11="морат",2,1))</f>
        <v/>
      </c>
      <c r="Q12" s="23" t="str">
        <f t="shared" ref="Q12" si="91">IF(Q11="","",IF(Q11="сформ",2,1))</f>
        <v/>
      </c>
      <c r="R12" s="23" t="str">
        <f t="shared" ref="R12" si="92">IF(R11="","",IF(R11="морат",2,1))</f>
        <v/>
      </c>
      <c r="S12" s="23" t="str">
        <f t="shared" ref="S12" si="93">IF(S11="","",IF(S11="неопр",2,1))</f>
        <v/>
      </c>
      <c r="T12" s="23" t="str">
        <f t="shared" ref="T12" si="94">IF(T11="","",IF(T11="морат",2,1))</f>
        <v/>
      </c>
      <c r="U12" s="23" t="str">
        <f t="shared" ref="U12" si="95">IF(U11="","",IF(U11="сформ",2,1))</f>
        <v/>
      </c>
      <c r="V12" s="23" t="str">
        <f t="shared" ref="V12" si="96">IF(V11="","",IF(V11="сформ",2,1))</f>
        <v/>
      </c>
      <c r="W12" s="75"/>
      <c r="X12" s="75"/>
      <c r="Y12" s="75"/>
      <c r="Z12" s="75"/>
    </row>
    <row r="13" spans="1:26" x14ac:dyDescent="0.25">
      <c r="A13" s="76">
        <v>6</v>
      </c>
      <c r="B13" s="77" t="str">
        <f>IF(VLOOKUP(A13,ответы,2,FALSE)="","",VLOOKUP(A13,ответы,2,FALSE))</f>
        <v/>
      </c>
      <c r="C13" s="27" t="str">
        <f>IF('Данные из бланков'!D7="а","неопр",IF('Данные из бланков'!D7="б","навяз",IF('Данные из бланков'!D7="г","морат",IF('Данные из бланков'!D7="в","сформ",""))))</f>
        <v/>
      </c>
      <c r="D13" s="27" t="str">
        <f>IF('Данные из бланков'!E7="г","неопр",IF('Данные из бланков'!E7="б","навяз",IF('Данные из бланков'!E7="а","морат",IF('Данные из бланков'!E7="в","сформ",""))))</f>
        <v/>
      </c>
      <c r="E13" s="27" t="str">
        <f>IF('Данные из бланков'!F7="в","неопр",IF('Данные из бланков'!F7="б","навяз",IF('Данные из бланков'!F7="а","морат",IF('Данные из бланков'!F7="г","сформ",""))))</f>
        <v/>
      </c>
      <c r="F13" s="27" t="str">
        <f>IF('Данные из бланков'!G7="в","неопр",IF('Данные из бланков'!G7="а","навяз",IF('Данные из бланков'!G7="б","морат",IF('Данные из бланков'!G7="г","сформ",""))))</f>
        <v/>
      </c>
      <c r="G13" s="27" t="str">
        <f>IF('Данные из бланков'!H7="в","неопр",IF('Данные из бланков'!H7="а","навяз",IF('Данные из бланков'!H7="б","морат",IF('Данные из бланков'!H7="г","сформ",""))))</f>
        <v/>
      </c>
      <c r="H13" s="27" t="str">
        <f>IF('Данные из бланков'!I7="в","неопр",IF('Данные из бланков'!I7="а","навяз",IF('Данные из бланков'!I7="г","морат",IF('Данные из бланков'!I7="б","сформ",""))))</f>
        <v/>
      </c>
      <c r="I13" s="27" t="str">
        <f>IF('Данные из бланков'!J7="а","неопр",IF('Данные из бланков'!J7="б","навяз",IF('Данные из бланков'!J7="в","морат",IF('Данные из бланков'!J7="г","сформ",""))))</f>
        <v/>
      </c>
      <c r="J13" s="27" t="str">
        <f>IF('Данные из бланков'!K7="б","неопр",IF('Данные из бланков'!K7="а","навяз",IF('Данные из бланков'!K7="в","морат",IF('Данные из бланков'!K7="г","сформ",""))))</f>
        <v/>
      </c>
      <c r="K13" s="27" t="str">
        <f>IF('Данные из бланков'!L7="а","неопр",IF('Данные из бланков'!L7="в","навяз",IF('Данные из бланков'!L7="г","морат",IF('Данные из бланков'!L7="б","сформ",""))))</f>
        <v/>
      </c>
      <c r="L13" s="27" t="str">
        <f>IF('Данные из бланков'!M7="в","неопр",IF('Данные из бланков'!M7="б","навяз",IF('Данные из бланков'!M7="а","морат",IF('Данные из бланков'!M7="г","сформ",""))))</f>
        <v/>
      </c>
      <c r="M13" s="27" t="str">
        <f>IF('Данные из бланков'!N7="в","неопр",IF('Данные из бланков'!N7="б","навяз",IF('Данные из бланков'!N7="г","морат",IF('Данные из бланков'!N7="а","сформ",""))))</f>
        <v/>
      </c>
      <c r="N13" s="27" t="str">
        <f>IF('Данные из бланков'!O7="б","неопр",IF('Данные из бланков'!O7="в","навяз",IF('Данные из бланков'!O7="а","морат",IF('Данные из бланков'!O7="г","сформ",""))))</f>
        <v/>
      </c>
      <c r="O13" s="27" t="str">
        <f>IF('Данные из бланков'!P7="в","неопр",IF('Данные из бланков'!P7="б","навяз",IF('Данные из бланков'!P7="а","морат",IF('Данные из бланков'!P7="г","сформ",""))))</f>
        <v/>
      </c>
      <c r="P13" s="27" t="str">
        <f>IF('Данные из бланков'!Q7="г","неопр",IF('Данные из бланков'!Q7="а","навяз",IF('Данные из бланков'!Q7="в","морат",IF('Данные из бланков'!Q7="б","сформ",""))))</f>
        <v/>
      </c>
      <c r="Q13" s="27" t="str">
        <f>IF('Данные из бланков'!R7="б","неопр",IF('Данные из бланков'!R7="а","навяз",IF('Данные из бланков'!R7="г","морат",IF('Данные из бланков'!R7="в","сформ",""))))</f>
        <v/>
      </c>
      <c r="R13" s="27" t="str">
        <f>IF('Данные из бланков'!S7="б","неопр",IF('Данные из бланков'!S7="а","навяз",IF('Данные из бланков'!S7="г","морат",IF('Данные из бланков'!S7="в","сформ",""))))</f>
        <v/>
      </c>
      <c r="S13" s="27" t="str">
        <f>IF('Данные из бланков'!T7="г","неопр",IF('Данные из бланков'!T7="а","навяз",IF('Данные из бланков'!T7="в","морат",IF('Данные из бланков'!T7="б","сформ",""))))</f>
        <v/>
      </c>
      <c r="T13" s="27" t="str">
        <f>IF('Данные из бланков'!U7="в","неопр",IF('Данные из бланков'!U7="а","навяз",IF('Данные из бланков'!U7="г","морат",IF('Данные из бланков'!U7="б","сформ",""))))</f>
        <v/>
      </c>
      <c r="U13" s="27" t="str">
        <f>IF('Данные из бланков'!V7="в","неопр",IF('Данные из бланков'!V7="б","навяз",IF('Данные из бланков'!V7="а","морат",IF('Данные из бланков'!V7="г","сформ",""))))</f>
        <v/>
      </c>
      <c r="V13" s="27" t="str">
        <f>IF('Данные из бланков'!W7="а","неопр",IF('Данные из бланков'!W7="в","навяз",IF('Данные из бланков'!W7="б","морат",IF('Данные из бланков'!W7="г","сформ",""))))</f>
        <v/>
      </c>
      <c r="W13" s="75">
        <f t="shared" si="0"/>
        <v>0</v>
      </c>
      <c r="X13" s="75">
        <f t="shared" ref="X13" si="97">SUMIFS($C14:$V14,$C13:$V13,X$1)</f>
        <v>0</v>
      </c>
      <c r="Y13" s="75">
        <f t="shared" ref="Y13" si="98">SUMIFS($C14:$V14,$C13:$V13,Y$1)</f>
        <v>0</v>
      </c>
      <c r="Z13" s="75">
        <f t="shared" ref="Z13" si="99">SUMIFS($C14:$V14,$C13:$V13,Z$1)</f>
        <v>0</v>
      </c>
    </row>
    <row r="14" spans="1:26" x14ac:dyDescent="0.25">
      <c r="A14" s="76"/>
      <c r="B14" s="77"/>
      <c r="C14" s="23" t="str">
        <f t="shared" ref="C14" si="100">IF(C13="","",IF(C13="неопр",2,1))</f>
        <v/>
      </c>
      <c r="D14" s="23" t="str">
        <f t="shared" ref="D14" si="101">IF(D13="","",IF(D13="морат",2,1))</f>
        <v/>
      </c>
      <c r="E14" s="23" t="str">
        <f t="shared" ref="E14" si="102">IF(E13="","",IF(E13="морат",2,1))</f>
        <v/>
      </c>
      <c r="F14" s="23" t="str">
        <f t="shared" ref="F14" si="103">IF(F13="","",IF(F13="навяз",2,1))</f>
        <v/>
      </c>
      <c r="G14" s="23" t="str">
        <f t="shared" ref="G14" si="104">IF(G13="","",IF(G13="морат",2,1))</f>
        <v/>
      </c>
      <c r="H14" s="23" t="str">
        <f t="shared" ref="H14" si="105">IF(H13="","",IF(H13="сформ",2,1))</f>
        <v/>
      </c>
      <c r="I14" s="23" t="str">
        <f t="shared" ref="I14" si="106">IF(I13="","",IF(I13="навяз",2,1))</f>
        <v/>
      </c>
      <c r="J14" s="23" t="str">
        <f t="shared" ref="J14" si="107">IF(J13="","",IF(J13="неопр",2,1))</f>
        <v/>
      </c>
      <c r="K14" s="23" t="str">
        <f t="shared" ref="K14" si="108">IF(K13="","",IF(K13="сформ",2,1))</f>
        <v/>
      </c>
      <c r="L14" s="23" t="str">
        <f t="shared" ref="L14" si="109">IF(L13="","",IF(L13="навяз",2,1))</f>
        <v/>
      </c>
      <c r="M14" s="23" t="str">
        <f t="shared" ref="M14" si="110">IF(M13="","",IF(M13="неопр",2,1))</f>
        <v/>
      </c>
      <c r="N14" s="23" t="str">
        <f t="shared" ref="N14" si="111">IF(N13="","",IF(N13="навяз",2,1))</f>
        <v/>
      </c>
      <c r="O14" s="23" t="str">
        <f t="shared" ref="O14" si="112">IF(O13="","",IF(O13="неопр",2,1))</f>
        <v/>
      </c>
      <c r="P14" s="23" t="str">
        <f t="shared" ref="P14" si="113">IF(P13="","",IF(P13="морат",2,1))</f>
        <v/>
      </c>
      <c r="Q14" s="23" t="str">
        <f t="shared" ref="Q14" si="114">IF(Q13="","",IF(Q13="сформ",2,1))</f>
        <v/>
      </c>
      <c r="R14" s="23" t="str">
        <f t="shared" ref="R14" si="115">IF(R13="","",IF(R13="морат",2,1))</f>
        <v/>
      </c>
      <c r="S14" s="23" t="str">
        <f t="shared" ref="S14" si="116">IF(S13="","",IF(S13="неопр",2,1))</f>
        <v/>
      </c>
      <c r="T14" s="23" t="str">
        <f t="shared" ref="T14" si="117">IF(T13="","",IF(T13="морат",2,1))</f>
        <v/>
      </c>
      <c r="U14" s="23" t="str">
        <f t="shared" ref="U14" si="118">IF(U13="","",IF(U13="сформ",2,1))</f>
        <v/>
      </c>
      <c r="V14" s="23" t="str">
        <f t="shared" ref="V14" si="119">IF(V13="","",IF(V13="сформ",2,1))</f>
        <v/>
      </c>
      <c r="W14" s="75"/>
      <c r="X14" s="75"/>
      <c r="Y14" s="75"/>
      <c r="Z14" s="75"/>
    </row>
    <row r="15" spans="1:26" x14ac:dyDescent="0.25">
      <c r="A15" s="76">
        <v>7</v>
      </c>
      <c r="B15" s="77" t="str">
        <f>IF(VLOOKUP(A15,ответы,2,FALSE)="","",VLOOKUP(A15,ответы,2,FALSE))</f>
        <v/>
      </c>
      <c r="C15" s="27" t="str">
        <f>IF('Данные из бланков'!D8="а","неопр",IF('Данные из бланков'!D8="б","навяз",IF('Данные из бланков'!D8="г","морат",IF('Данные из бланков'!D8="в","сформ",""))))</f>
        <v/>
      </c>
      <c r="D15" s="27" t="str">
        <f>IF('Данные из бланков'!E8="г","неопр",IF('Данные из бланков'!E8="б","навяз",IF('Данные из бланков'!E8="а","морат",IF('Данные из бланков'!E8="в","сформ",""))))</f>
        <v/>
      </c>
      <c r="E15" s="27" t="str">
        <f>IF('Данные из бланков'!F8="в","неопр",IF('Данные из бланков'!F8="б","навяз",IF('Данные из бланков'!F8="а","морат",IF('Данные из бланков'!F8="г","сформ",""))))</f>
        <v/>
      </c>
      <c r="F15" s="27" t="str">
        <f>IF('Данные из бланков'!G8="в","неопр",IF('Данные из бланков'!G8="а","навяз",IF('Данные из бланков'!G8="б","морат",IF('Данные из бланков'!G8="г","сформ",""))))</f>
        <v/>
      </c>
      <c r="G15" s="27" t="str">
        <f>IF('Данные из бланков'!H8="в","неопр",IF('Данные из бланков'!H8="а","навяз",IF('Данные из бланков'!H8="б","морат",IF('Данные из бланков'!H8="г","сформ",""))))</f>
        <v/>
      </c>
      <c r="H15" s="27" t="str">
        <f>IF('Данные из бланков'!I8="в","неопр",IF('Данные из бланков'!I8="а","навяз",IF('Данные из бланков'!I8="г","морат",IF('Данные из бланков'!I8="б","сформ",""))))</f>
        <v/>
      </c>
      <c r="I15" s="27" t="str">
        <f>IF('Данные из бланков'!J8="а","неопр",IF('Данные из бланков'!J8="б","навяз",IF('Данные из бланков'!J8="в","морат",IF('Данные из бланков'!J8="г","сформ",""))))</f>
        <v/>
      </c>
      <c r="J15" s="27" t="str">
        <f>IF('Данные из бланков'!K8="б","неопр",IF('Данные из бланков'!K8="а","навяз",IF('Данные из бланков'!K8="в","морат",IF('Данные из бланков'!K8="г","сформ",""))))</f>
        <v/>
      </c>
      <c r="K15" s="27" t="str">
        <f>IF('Данные из бланков'!L8="а","неопр",IF('Данные из бланков'!L8="в","навяз",IF('Данные из бланков'!L8="г","морат",IF('Данные из бланков'!L8="б","сформ",""))))</f>
        <v/>
      </c>
      <c r="L15" s="27" t="str">
        <f>IF('Данные из бланков'!M8="в","неопр",IF('Данные из бланков'!M8="б","навяз",IF('Данные из бланков'!M8="а","морат",IF('Данные из бланков'!M8="г","сформ",""))))</f>
        <v/>
      </c>
      <c r="M15" s="27" t="str">
        <f>IF('Данные из бланков'!N8="в","неопр",IF('Данные из бланков'!N8="б","навяз",IF('Данные из бланков'!N8="г","морат",IF('Данные из бланков'!N8="а","сформ",""))))</f>
        <v/>
      </c>
      <c r="N15" s="27" t="str">
        <f>IF('Данные из бланков'!O8="б","неопр",IF('Данные из бланков'!O8="в","навяз",IF('Данные из бланков'!O8="а","морат",IF('Данные из бланков'!O8="г","сформ",""))))</f>
        <v/>
      </c>
      <c r="O15" s="27" t="str">
        <f>IF('Данные из бланков'!P8="в","неопр",IF('Данные из бланков'!P8="б","навяз",IF('Данные из бланков'!P8="а","морат",IF('Данные из бланков'!P8="г","сформ",""))))</f>
        <v/>
      </c>
      <c r="P15" s="27" t="str">
        <f>IF('Данные из бланков'!Q8="г","неопр",IF('Данные из бланков'!Q8="а","навяз",IF('Данные из бланков'!Q8="в","морат",IF('Данные из бланков'!Q8="б","сформ",""))))</f>
        <v/>
      </c>
      <c r="Q15" s="27" t="str">
        <f>IF('Данные из бланков'!R8="б","неопр",IF('Данные из бланков'!R8="а","навяз",IF('Данные из бланков'!R8="г","морат",IF('Данные из бланков'!R8="в","сформ",""))))</f>
        <v/>
      </c>
      <c r="R15" s="27" t="str">
        <f>IF('Данные из бланков'!S8="б","неопр",IF('Данные из бланков'!S8="а","навяз",IF('Данные из бланков'!S8="г","морат",IF('Данные из бланков'!S8="в","сформ",""))))</f>
        <v/>
      </c>
      <c r="S15" s="27" t="str">
        <f>IF('Данные из бланков'!T8="г","неопр",IF('Данные из бланков'!T8="а","навяз",IF('Данные из бланков'!T8="в","морат",IF('Данные из бланков'!T8="б","сформ",""))))</f>
        <v/>
      </c>
      <c r="T15" s="27" t="str">
        <f>IF('Данные из бланков'!U8="в","неопр",IF('Данные из бланков'!U8="а","навяз",IF('Данные из бланков'!U8="г","морат",IF('Данные из бланков'!U8="б","сформ",""))))</f>
        <v/>
      </c>
      <c r="U15" s="27" t="str">
        <f>IF('Данные из бланков'!V8="в","неопр",IF('Данные из бланков'!V8="б","навяз",IF('Данные из бланков'!V8="а","морат",IF('Данные из бланков'!V8="г","сформ",""))))</f>
        <v/>
      </c>
      <c r="V15" s="27" t="str">
        <f>IF('Данные из бланков'!W8="а","неопр",IF('Данные из бланков'!W8="в","навяз",IF('Данные из бланков'!W8="б","морат",IF('Данные из бланков'!W8="г","сформ",""))))</f>
        <v/>
      </c>
      <c r="W15" s="75">
        <f t="shared" si="0"/>
        <v>0</v>
      </c>
      <c r="X15" s="75">
        <f t="shared" ref="X15" si="120">SUMIFS($C16:$V16,$C15:$V15,X$1)</f>
        <v>0</v>
      </c>
      <c r="Y15" s="75">
        <f t="shared" ref="Y15" si="121">SUMIFS($C16:$V16,$C15:$V15,Y$1)</f>
        <v>0</v>
      </c>
      <c r="Z15" s="75">
        <f t="shared" ref="Z15" si="122">SUMIFS($C16:$V16,$C15:$V15,Z$1)</f>
        <v>0</v>
      </c>
    </row>
    <row r="16" spans="1:26" x14ac:dyDescent="0.25">
      <c r="A16" s="76"/>
      <c r="B16" s="77"/>
      <c r="C16" s="23" t="str">
        <f t="shared" ref="C16" si="123">IF(C15="","",IF(C15="неопр",2,1))</f>
        <v/>
      </c>
      <c r="D16" s="23" t="str">
        <f t="shared" ref="D16" si="124">IF(D15="","",IF(D15="морат",2,1))</f>
        <v/>
      </c>
      <c r="E16" s="23" t="str">
        <f t="shared" ref="E16" si="125">IF(E15="","",IF(E15="морат",2,1))</f>
        <v/>
      </c>
      <c r="F16" s="23" t="str">
        <f t="shared" ref="F16" si="126">IF(F15="","",IF(F15="навяз",2,1))</f>
        <v/>
      </c>
      <c r="G16" s="23" t="str">
        <f t="shared" ref="G16" si="127">IF(G15="","",IF(G15="морат",2,1))</f>
        <v/>
      </c>
      <c r="H16" s="23" t="str">
        <f t="shared" ref="H16" si="128">IF(H15="","",IF(H15="сформ",2,1))</f>
        <v/>
      </c>
      <c r="I16" s="23" t="str">
        <f t="shared" ref="I16" si="129">IF(I15="","",IF(I15="навяз",2,1))</f>
        <v/>
      </c>
      <c r="J16" s="23" t="str">
        <f t="shared" ref="J16" si="130">IF(J15="","",IF(J15="неопр",2,1))</f>
        <v/>
      </c>
      <c r="K16" s="23" t="str">
        <f t="shared" ref="K16" si="131">IF(K15="","",IF(K15="сформ",2,1))</f>
        <v/>
      </c>
      <c r="L16" s="23" t="str">
        <f t="shared" ref="L16" si="132">IF(L15="","",IF(L15="навяз",2,1))</f>
        <v/>
      </c>
      <c r="M16" s="23" t="str">
        <f t="shared" ref="M16" si="133">IF(M15="","",IF(M15="неопр",2,1))</f>
        <v/>
      </c>
      <c r="N16" s="23" t="str">
        <f t="shared" ref="N16" si="134">IF(N15="","",IF(N15="навяз",2,1))</f>
        <v/>
      </c>
      <c r="O16" s="23" t="str">
        <f t="shared" ref="O16" si="135">IF(O15="","",IF(O15="неопр",2,1))</f>
        <v/>
      </c>
      <c r="P16" s="23" t="str">
        <f t="shared" ref="P16" si="136">IF(P15="","",IF(P15="морат",2,1))</f>
        <v/>
      </c>
      <c r="Q16" s="23" t="str">
        <f t="shared" ref="Q16" si="137">IF(Q15="","",IF(Q15="сформ",2,1))</f>
        <v/>
      </c>
      <c r="R16" s="23" t="str">
        <f t="shared" ref="R16" si="138">IF(R15="","",IF(R15="морат",2,1))</f>
        <v/>
      </c>
      <c r="S16" s="23" t="str">
        <f t="shared" ref="S16" si="139">IF(S15="","",IF(S15="неопр",2,1))</f>
        <v/>
      </c>
      <c r="T16" s="23" t="str">
        <f t="shared" ref="T16" si="140">IF(T15="","",IF(T15="морат",2,1))</f>
        <v/>
      </c>
      <c r="U16" s="23" t="str">
        <f t="shared" ref="U16" si="141">IF(U15="","",IF(U15="сформ",2,1))</f>
        <v/>
      </c>
      <c r="V16" s="23" t="str">
        <f t="shared" ref="V16" si="142">IF(V15="","",IF(V15="сформ",2,1))</f>
        <v/>
      </c>
      <c r="W16" s="75"/>
      <c r="X16" s="75"/>
      <c r="Y16" s="75"/>
      <c r="Z16" s="75"/>
    </row>
    <row r="17" spans="1:26" x14ac:dyDescent="0.25">
      <c r="A17" s="76">
        <v>8</v>
      </c>
      <c r="B17" s="77" t="str">
        <f>IF(VLOOKUP(A17,ответы,2,FALSE)="","",VLOOKUP(A17,ответы,2,FALSE))</f>
        <v/>
      </c>
      <c r="C17" s="27" t="str">
        <f>IF('Данные из бланков'!D9="а","неопр",IF('Данные из бланков'!D9="б","навяз",IF('Данные из бланков'!D9="г","морат",IF('Данные из бланков'!D9="в","сформ",""))))</f>
        <v/>
      </c>
      <c r="D17" s="27" t="str">
        <f>IF('Данные из бланков'!E9="г","неопр",IF('Данные из бланков'!E9="б","навяз",IF('Данные из бланков'!E9="а","морат",IF('Данные из бланков'!E9="в","сформ",""))))</f>
        <v/>
      </c>
      <c r="E17" s="27" t="str">
        <f>IF('Данные из бланков'!F9="в","неопр",IF('Данные из бланков'!F9="б","навяз",IF('Данные из бланков'!F9="а","морат",IF('Данные из бланков'!F9="г","сформ",""))))</f>
        <v/>
      </c>
      <c r="F17" s="27" t="str">
        <f>IF('Данные из бланков'!G9="в","неопр",IF('Данные из бланков'!G9="а","навяз",IF('Данные из бланков'!G9="б","морат",IF('Данные из бланков'!G9="г","сформ",""))))</f>
        <v/>
      </c>
      <c r="G17" s="27" t="str">
        <f>IF('Данные из бланков'!H9="в","неопр",IF('Данные из бланков'!H9="а","навяз",IF('Данные из бланков'!H9="б","морат",IF('Данные из бланков'!H9="г","сформ",""))))</f>
        <v/>
      </c>
      <c r="H17" s="27" t="str">
        <f>IF('Данные из бланков'!I9="в","неопр",IF('Данные из бланков'!I9="а","навяз",IF('Данные из бланков'!I9="г","морат",IF('Данные из бланков'!I9="б","сформ",""))))</f>
        <v/>
      </c>
      <c r="I17" s="27" t="str">
        <f>IF('Данные из бланков'!J9="а","неопр",IF('Данные из бланков'!J9="б","навяз",IF('Данные из бланков'!J9="в","морат",IF('Данные из бланков'!J9="г","сформ",""))))</f>
        <v/>
      </c>
      <c r="J17" s="27" t="str">
        <f>IF('Данные из бланков'!K9="б","неопр",IF('Данные из бланков'!K9="а","навяз",IF('Данные из бланков'!K9="в","морат",IF('Данные из бланков'!K9="г","сформ",""))))</f>
        <v/>
      </c>
      <c r="K17" s="27" t="str">
        <f>IF('Данные из бланков'!L9="а","неопр",IF('Данные из бланков'!L9="в","навяз",IF('Данные из бланков'!L9="г","морат",IF('Данные из бланков'!L9="б","сформ",""))))</f>
        <v/>
      </c>
      <c r="L17" s="27" t="str">
        <f>IF('Данные из бланков'!M9="в","неопр",IF('Данные из бланков'!M9="б","навяз",IF('Данные из бланков'!M9="а","морат",IF('Данные из бланков'!M9="г","сформ",""))))</f>
        <v/>
      </c>
      <c r="M17" s="27" t="str">
        <f>IF('Данные из бланков'!N9="в","неопр",IF('Данные из бланков'!N9="б","навяз",IF('Данные из бланков'!N9="г","морат",IF('Данные из бланков'!N9="а","сформ",""))))</f>
        <v/>
      </c>
      <c r="N17" s="27" t="str">
        <f>IF('Данные из бланков'!O9="б","неопр",IF('Данные из бланков'!O9="в","навяз",IF('Данные из бланков'!O9="а","морат",IF('Данные из бланков'!O9="г","сформ",""))))</f>
        <v/>
      </c>
      <c r="O17" s="27" t="str">
        <f>IF('Данные из бланков'!P9="в","неопр",IF('Данные из бланков'!P9="б","навяз",IF('Данные из бланков'!P9="а","морат",IF('Данные из бланков'!P9="г","сформ",""))))</f>
        <v/>
      </c>
      <c r="P17" s="27" t="str">
        <f>IF('Данные из бланков'!Q9="г","неопр",IF('Данные из бланков'!Q9="а","навяз",IF('Данные из бланков'!Q9="в","морат",IF('Данные из бланков'!Q9="б","сформ",""))))</f>
        <v/>
      </c>
      <c r="Q17" s="27" t="str">
        <f>IF('Данные из бланков'!R9="б","неопр",IF('Данные из бланков'!R9="а","навяз",IF('Данные из бланков'!R9="г","морат",IF('Данные из бланков'!R9="в","сформ",""))))</f>
        <v/>
      </c>
      <c r="R17" s="27" t="str">
        <f>IF('Данные из бланков'!S9="б","неопр",IF('Данные из бланков'!S9="а","навяз",IF('Данные из бланков'!S9="г","морат",IF('Данные из бланков'!S9="в","сформ",""))))</f>
        <v/>
      </c>
      <c r="S17" s="27" t="str">
        <f>IF('Данные из бланков'!T9="г","неопр",IF('Данные из бланков'!T9="а","навяз",IF('Данные из бланков'!T9="в","морат",IF('Данные из бланков'!T9="б","сформ",""))))</f>
        <v/>
      </c>
      <c r="T17" s="27" t="str">
        <f>IF('Данные из бланков'!U9="в","неопр",IF('Данные из бланков'!U9="а","навяз",IF('Данные из бланков'!U9="г","морат",IF('Данные из бланков'!U9="б","сформ",""))))</f>
        <v/>
      </c>
      <c r="U17" s="27" t="str">
        <f>IF('Данные из бланков'!V9="в","неопр",IF('Данные из бланков'!V9="б","навяз",IF('Данные из бланков'!V9="а","морат",IF('Данные из бланков'!V9="г","сформ",""))))</f>
        <v/>
      </c>
      <c r="V17" s="27" t="str">
        <f>IF('Данные из бланков'!W9="а","неопр",IF('Данные из бланков'!W9="в","навяз",IF('Данные из бланков'!W9="б","морат",IF('Данные из бланков'!W9="г","сформ",""))))</f>
        <v/>
      </c>
      <c r="W17" s="75">
        <f t="shared" si="0"/>
        <v>0</v>
      </c>
      <c r="X17" s="75">
        <f t="shared" ref="X17" si="143">SUMIFS($C18:$V18,$C17:$V17,X$1)</f>
        <v>0</v>
      </c>
      <c r="Y17" s="75">
        <f t="shared" ref="Y17" si="144">SUMIFS($C18:$V18,$C17:$V17,Y$1)</f>
        <v>0</v>
      </c>
      <c r="Z17" s="75">
        <f t="shared" ref="Z17" si="145">SUMIFS($C18:$V18,$C17:$V17,Z$1)</f>
        <v>0</v>
      </c>
    </row>
    <row r="18" spans="1:26" x14ac:dyDescent="0.25">
      <c r="A18" s="76"/>
      <c r="B18" s="77"/>
      <c r="C18" s="23" t="str">
        <f t="shared" ref="C18" si="146">IF(C17="","",IF(C17="неопр",2,1))</f>
        <v/>
      </c>
      <c r="D18" s="23" t="str">
        <f t="shared" ref="D18" si="147">IF(D17="","",IF(D17="морат",2,1))</f>
        <v/>
      </c>
      <c r="E18" s="23" t="str">
        <f t="shared" ref="E18" si="148">IF(E17="","",IF(E17="морат",2,1))</f>
        <v/>
      </c>
      <c r="F18" s="23" t="str">
        <f t="shared" ref="F18" si="149">IF(F17="","",IF(F17="навяз",2,1))</f>
        <v/>
      </c>
      <c r="G18" s="23" t="str">
        <f t="shared" ref="G18" si="150">IF(G17="","",IF(G17="морат",2,1))</f>
        <v/>
      </c>
      <c r="H18" s="23" t="str">
        <f t="shared" ref="H18" si="151">IF(H17="","",IF(H17="сформ",2,1))</f>
        <v/>
      </c>
      <c r="I18" s="23" t="str">
        <f t="shared" ref="I18" si="152">IF(I17="","",IF(I17="навяз",2,1))</f>
        <v/>
      </c>
      <c r="J18" s="23" t="str">
        <f t="shared" ref="J18" si="153">IF(J17="","",IF(J17="неопр",2,1))</f>
        <v/>
      </c>
      <c r="K18" s="23" t="str">
        <f t="shared" ref="K18" si="154">IF(K17="","",IF(K17="сформ",2,1))</f>
        <v/>
      </c>
      <c r="L18" s="23" t="str">
        <f t="shared" ref="L18" si="155">IF(L17="","",IF(L17="навяз",2,1))</f>
        <v/>
      </c>
      <c r="M18" s="23" t="str">
        <f t="shared" ref="M18" si="156">IF(M17="","",IF(M17="неопр",2,1))</f>
        <v/>
      </c>
      <c r="N18" s="23" t="str">
        <f t="shared" ref="N18" si="157">IF(N17="","",IF(N17="навяз",2,1))</f>
        <v/>
      </c>
      <c r="O18" s="23" t="str">
        <f t="shared" ref="O18" si="158">IF(O17="","",IF(O17="неопр",2,1))</f>
        <v/>
      </c>
      <c r="P18" s="23" t="str">
        <f t="shared" ref="P18" si="159">IF(P17="","",IF(P17="морат",2,1))</f>
        <v/>
      </c>
      <c r="Q18" s="23" t="str">
        <f t="shared" ref="Q18" si="160">IF(Q17="","",IF(Q17="сформ",2,1))</f>
        <v/>
      </c>
      <c r="R18" s="23" t="str">
        <f t="shared" ref="R18" si="161">IF(R17="","",IF(R17="морат",2,1))</f>
        <v/>
      </c>
      <c r="S18" s="23" t="str">
        <f t="shared" ref="S18" si="162">IF(S17="","",IF(S17="неопр",2,1))</f>
        <v/>
      </c>
      <c r="T18" s="23" t="str">
        <f t="shared" ref="T18" si="163">IF(T17="","",IF(T17="морат",2,1))</f>
        <v/>
      </c>
      <c r="U18" s="23" t="str">
        <f t="shared" ref="U18" si="164">IF(U17="","",IF(U17="сформ",2,1))</f>
        <v/>
      </c>
      <c r="V18" s="23" t="str">
        <f t="shared" ref="V18" si="165">IF(V17="","",IF(V17="сформ",2,1))</f>
        <v/>
      </c>
      <c r="W18" s="75"/>
      <c r="X18" s="75"/>
      <c r="Y18" s="75"/>
      <c r="Z18" s="75"/>
    </row>
    <row r="19" spans="1:26" x14ac:dyDescent="0.25">
      <c r="A19" s="76">
        <v>9</v>
      </c>
      <c r="B19" s="77" t="str">
        <f>IF(VLOOKUP(A19,ответы,2,FALSE)="","",VLOOKUP(A19,ответы,2,FALSE))</f>
        <v/>
      </c>
      <c r="C19" s="27" t="str">
        <f>IF('Данные из бланков'!D10="а","неопр",IF('Данные из бланков'!D10="б","навяз",IF('Данные из бланков'!D10="г","морат",IF('Данные из бланков'!D10="в","сформ",""))))</f>
        <v/>
      </c>
      <c r="D19" s="27" t="str">
        <f>IF('Данные из бланков'!E10="г","неопр",IF('Данные из бланков'!E10="б","навяз",IF('Данные из бланков'!E10="а","морат",IF('Данные из бланков'!E10="в","сформ",""))))</f>
        <v/>
      </c>
      <c r="E19" s="27" t="str">
        <f>IF('Данные из бланков'!F10="в","неопр",IF('Данные из бланков'!F10="б","навяз",IF('Данные из бланков'!F10="а","морат",IF('Данные из бланков'!F10="г","сформ",""))))</f>
        <v/>
      </c>
      <c r="F19" s="27" t="str">
        <f>IF('Данные из бланков'!G10="в","неопр",IF('Данные из бланков'!G10="а","навяз",IF('Данные из бланков'!G10="б","морат",IF('Данные из бланков'!G10="г","сформ",""))))</f>
        <v/>
      </c>
      <c r="G19" s="27" t="str">
        <f>IF('Данные из бланков'!H10="в","неопр",IF('Данные из бланков'!H10="а","навяз",IF('Данные из бланков'!H10="б","морат",IF('Данные из бланков'!H10="г","сформ",""))))</f>
        <v/>
      </c>
      <c r="H19" s="27" t="str">
        <f>IF('Данные из бланков'!I10="в","неопр",IF('Данные из бланков'!I10="а","навяз",IF('Данные из бланков'!I10="г","морат",IF('Данные из бланков'!I10="б","сформ",""))))</f>
        <v/>
      </c>
      <c r="I19" s="27" t="str">
        <f>IF('Данные из бланков'!J10="а","неопр",IF('Данные из бланков'!J10="б","навяз",IF('Данные из бланков'!J10="в","морат",IF('Данные из бланков'!J10="г","сформ",""))))</f>
        <v/>
      </c>
      <c r="J19" s="27" t="str">
        <f>IF('Данные из бланков'!K10="б","неопр",IF('Данные из бланков'!K10="а","навяз",IF('Данные из бланков'!K10="в","морат",IF('Данные из бланков'!K10="г","сформ",""))))</f>
        <v/>
      </c>
      <c r="K19" s="27" t="str">
        <f>IF('Данные из бланков'!L10="а","неопр",IF('Данные из бланков'!L10="в","навяз",IF('Данные из бланков'!L10="г","морат",IF('Данные из бланков'!L10="б","сформ",""))))</f>
        <v/>
      </c>
      <c r="L19" s="27" t="str">
        <f>IF('Данные из бланков'!M10="в","неопр",IF('Данные из бланков'!M10="б","навяз",IF('Данные из бланков'!M10="а","морат",IF('Данные из бланков'!M10="г","сформ",""))))</f>
        <v/>
      </c>
      <c r="M19" s="27" t="str">
        <f>IF('Данные из бланков'!N10="в","неопр",IF('Данные из бланков'!N10="б","навяз",IF('Данные из бланков'!N10="г","морат",IF('Данные из бланков'!N10="а","сформ",""))))</f>
        <v/>
      </c>
      <c r="N19" s="27" t="str">
        <f>IF('Данные из бланков'!O10="б","неопр",IF('Данные из бланков'!O10="в","навяз",IF('Данные из бланков'!O10="а","морат",IF('Данные из бланков'!O10="г","сформ",""))))</f>
        <v/>
      </c>
      <c r="O19" s="27" t="str">
        <f>IF('Данные из бланков'!P10="в","неопр",IF('Данные из бланков'!P10="б","навяз",IF('Данные из бланков'!P10="а","морат",IF('Данные из бланков'!P10="г","сформ",""))))</f>
        <v/>
      </c>
      <c r="P19" s="27" t="str">
        <f>IF('Данные из бланков'!Q10="г","неопр",IF('Данные из бланков'!Q10="а","навяз",IF('Данные из бланков'!Q10="в","морат",IF('Данные из бланков'!Q10="б","сформ",""))))</f>
        <v/>
      </c>
      <c r="Q19" s="27" t="str">
        <f>IF('Данные из бланков'!R10="б","неопр",IF('Данные из бланков'!R10="а","навяз",IF('Данные из бланков'!R10="г","морат",IF('Данные из бланков'!R10="в","сформ",""))))</f>
        <v/>
      </c>
      <c r="R19" s="27" t="str">
        <f>IF('Данные из бланков'!S10="б","неопр",IF('Данные из бланков'!S10="а","навяз",IF('Данные из бланков'!S10="г","морат",IF('Данные из бланков'!S10="в","сформ",""))))</f>
        <v/>
      </c>
      <c r="S19" s="27" t="str">
        <f>IF('Данные из бланков'!T10="г","неопр",IF('Данные из бланков'!T10="а","навяз",IF('Данные из бланков'!T10="в","морат",IF('Данные из бланков'!T10="б","сформ",""))))</f>
        <v/>
      </c>
      <c r="T19" s="27" t="str">
        <f>IF('Данные из бланков'!U10="в","неопр",IF('Данные из бланков'!U10="а","навяз",IF('Данные из бланков'!U10="г","морат",IF('Данные из бланков'!U10="б","сформ",""))))</f>
        <v/>
      </c>
      <c r="U19" s="27" t="str">
        <f>IF('Данные из бланков'!V10="в","неопр",IF('Данные из бланков'!V10="б","навяз",IF('Данные из бланков'!V10="а","морат",IF('Данные из бланков'!V10="г","сформ",""))))</f>
        <v/>
      </c>
      <c r="V19" s="27" t="str">
        <f>IF('Данные из бланков'!W10="а","неопр",IF('Данные из бланков'!W10="в","навяз",IF('Данные из бланков'!W10="б","морат",IF('Данные из бланков'!W10="г","сформ",""))))</f>
        <v/>
      </c>
      <c r="W19" s="75">
        <f t="shared" si="0"/>
        <v>0</v>
      </c>
      <c r="X19" s="75">
        <f t="shared" ref="X19" si="166">SUMIFS($C20:$V20,$C19:$V19,X$1)</f>
        <v>0</v>
      </c>
      <c r="Y19" s="75">
        <f t="shared" ref="Y19" si="167">SUMIFS($C20:$V20,$C19:$V19,Y$1)</f>
        <v>0</v>
      </c>
      <c r="Z19" s="75">
        <f t="shared" ref="Z19" si="168">SUMIFS($C20:$V20,$C19:$V19,Z$1)</f>
        <v>0</v>
      </c>
    </row>
    <row r="20" spans="1:26" x14ac:dyDescent="0.25">
      <c r="A20" s="76"/>
      <c r="B20" s="77"/>
      <c r="C20" s="23" t="str">
        <f t="shared" ref="C20" si="169">IF(C19="","",IF(C19="неопр",2,1))</f>
        <v/>
      </c>
      <c r="D20" s="23" t="str">
        <f t="shared" ref="D20" si="170">IF(D19="","",IF(D19="морат",2,1))</f>
        <v/>
      </c>
      <c r="E20" s="23" t="str">
        <f t="shared" ref="E20" si="171">IF(E19="","",IF(E19="морат",2,1))</f>
        <v/>
      </c>
      <c r="F20" s="23" t="str">
        <f t="shared" ref="F20" si="172">IF(F19="","",IF(F19="навяз",2,1))</f>
        <v/>
      </c>
      <c r="G20" s="23" t="str">
        <f t="shared" ref="G20" si="173">IF(G19="","",IF(G19="морат",2,1))</f>
        <v/>
      </c>
      <c r="H20" s="23" t="str">
        <f t="shared" ref="H20" si="174">IF(H19="","",IF(H19="сформ",2,1))</f>
        <v/>
      </c>
      <c r="I20" s="23" t="str">
        <f t="shared" ref="I20" si="175">IF(I19="","",IF(I19="навяз",2,1))</f>
        <v/>
      </c>
      <c r="J20" s="23" t="str">
        <f t="shared" ref="J20" si="176">IF(J19="","",IF(J19="неопр",2,1))</f>
        <v/>
      </c>
      <c r="K20" s="23" t="str">
        <f t="shared" ref="K20" si="177">IF(K19="","",IF(K19="сформ",2,1))</f>
        <v/>
      </c>
      <c r="L20" s="23" t="str">
        <f t="shared" ref="L20" si="178">IF(L19="","",IF(L19="навяз",2,1))</f>
        <v/>
      </c>
      <c r="M20" s="23" t="str">
        <f t="shared" ref="M20" si="179">IF(M19="","",IF(M19="неопр",2,1))</f>
        <v/>
      </c>
      <c r="N20" s="23" t="str">
        <f t="shared" ref="N20" si="180">IF(N19="","",IF(N19="навяз",2,1))</f>
        <v/>
      </c>
      <c r="O20" s="23" t="str">
        <f t="shared" ref="O20" si="181">IF(O19="","",IF(O19="неопр",2,1))</f>
        <v/>
      </c>
      <c r="P20" s="23" t="str">
        <f t="shared" ref="P20" si="182">IF(P19="","",IF(P19="морат",2,1))</f>
        <v/>
      </c>
      <c r="Q20" s="23" t="str">
        <f t="shared" ref="Q20" si="183">IF(Q19="","",IF(Q19="сформ",2,1))</f>
        <v/>
      </c>
      <c r="R20" s="23" t="str">
        <f t="shared" ref="R20" si="184">IF(R19="","",IF(R19="морат",2,1))</f>
        <v/>
      </c>
      <c r="S20" s="23" t="str">
        <f t="shared" ref="S20" si="185">IF(S19="","",IF(S19="неопр",2,1))</f>
        <v/>
      </c>
      <c r="T20" s="23" t="str">
        <f t="shared" ref="T20" si="186">IF(T19="","",IF(T19="морат",2,1))</f>
        <v/>
      </c>
      <c r="U20" s="23" t="str">
        <f t="shared" ref="U20" si="187">IF(U19="","",IF(U19="сформ",2,1))</f>
        <v/>
      </c>
      <c r="V20" s="23" t="str">
        <f t="shared" ref="V20" si="188">IF(V19="","",IF(V19="сформ",2,1))</f>
        <v/>
      </c>
      <c r="W20" s="75"/>
      <c r="X20" s="75"/>
      <c r="Y20" s="75"/>
      <c r="Z20" s="75"/>
    </row>
    <row r="21" spans="1:26" x14ac:dyDescent="0.25">
      <c r="A21" s="76">
        <v>10</v>
      </c>
      <c r="B21" s="77" t="str">
        <f>IF(VLOOKUP(A21,ответы,2,FALSE)="","",VLOOKUP(A21,ответы,2,FALSE))</f>
        <v/>
      </c>
      <c r="C21" s="27" t="str">
        <f>IF('Данные из бланков'!D11="а","неопр",IF('Данные из бланков'!D11="б","навяз",IF('Данные из бланков'!D11="г","морат",IF('Данные из бланков'!D11="в","сформ",""))))</f>
        <v/>
      </c>
      <c r="D21" s="27" t="str">
        <f>IF('Данные из бланков'!E11="г","неопр",IF('Данные из бланков'!E11="б","навяз",IF('Данные из бланков'!E11="а","морат",IF('Данные из бланков'!E11="в","сформ",""))))</f>
        <v/>
      </c>
      <c r="E21" s="27" t="str">
        <f>IF('Данные из бланков'!F11="в","неопр",IF('Данные из бланков'!F11="б","навяз",IF('Данные из бланков'!F11="а","морат",IF('Данные из бланков'!F11="г","сформ",""))))</f>
        <v/>
      </c>
      <c r="F21" s="27" t="str">
        <f>IF('Данные из бланков'!G11="в","неопр",IF('Данные из бланков'!G11="а","навяз",IF('Данные из бланков'!G11="б","морат",IF('Данные из бланков'!G11="г","сформ",""))))</f>
        <v/>
      </c>
      <c r="G21" s="27" t="str">
        <f>IF('Данные из бланков'!H11="в","неопр",IF('Данные из бланков'!H11="а","навяз",IF('Данные из бланков'!H11="б","морат",IF('Данные из бланков'!H11="г","сформ",""))))</f>
        <v/>
      </c>
      <c r="H21" s="27" t="str">
        <f>IF('Данные из бланков'!I11="в","неопр",IF('Данные из бланков'!I11="а","навяз",IF('Данные из бланков'!I11="г","морат",IF('Данные из бланков'!I11="б","сформ",""))))</f>
        <v/>
      </c>
      <c r="I21" s="27" t="str">
        <f>IF('Данные из бланков'!J11="а","неопр",IF('Данные из бланков'!J11="б","навяз",IF('Данные из бланков'!J11="в","морат",IF('Данные из бланков'!J11="г","сформ",""))))</f>
        <v/>
      </c>
      <c r="J21" s="27" t="str">
        <f>IF('Данные из бланков'!K11="б","неопр",IF('Данные из бланков'!K11="а","навяз",IF('Данные из бланков'!K11="в","морат",IF('Данные из бланков'!K11="г","сформ",""))))</f>
        <v/>
      </c>
      <c r="K21" s="27" t="str">
        <f>IF('Данные из бланков'!L11="а","неопр",IF('Данные из бланков'!L11="в","навяз",IF('Данные из бланков'!L11="г","морат",IF('Данные из бланков'!L11="б","сформ",""))))</f>
        <v/>
      </c>
      <c r="L21" s="27" t="str">
        <f>IF('Данные из бланков'!M11="в","неопр",IF('Данные из бланков'!M11="б","навяз",IF('Данные из бланков'!M11="а","морат",IF('Данные из бланков'!M11="г","сформ",""))))</f>
        <v/>
      </c>
      <c r="M21" s="27" t="str">
        <f>IF('Данные из бланков'!N11="в","неопр",IF('Данные из бланков'!N11="б","навяз",IF('Данные из бланков'!N11="г","морат",IF('Данные из бланков'!N11="а","сформ",""))))</f>
        <v/>
      </c>
      <c r="N21" s="27" t="str">
        <f>IF('Данные из бланков'!O11="б","неопр",IF('Данные из бланков'!O11="в","навяз",IF('Данные из бланков'!O11="а","морат",IF('Данные из бланков'!O11="г","сформ",""))))</f>
        <v/>
      </c>
      <c r="O21" s="27" t="str">
        <f>IF('Данные из бланков'!P11="в","неопр",IF('Данные из бланков'!P11="б","навяз",IF('Данные из бланков'!P11="а","морат",IF('Данные из бланков'!P11="г","сформ",""))))</f>
        <v/>
      </c>
      <c r="P21" s="27" t="str">
        <f>IF('Данные из бланков'!Q11="г","неопр",IF('Данные из бланков'!Q11="а","навяз",IF('Данные из бланков'!Q11="в","морат",IF('Данные из бланков'!Q11="б","сформ",""))))</f>
        <v/>
      </c>
      <c r="Q21" s="27" t="str">
        <f>IF('Данные из бланков'!R11="б","неопр",IF('Данные из бланков'!R11="а","навяз",IF('Данные из бланков'!R11="г","морат",IF('Данные из бланков'!R11="в","сформ",""))))</f>
        <v/>
      </c>
      <c r="R21" s="27" t="str">
        <f>IF('Данные из бланков'!S11="б","неопр",IF('Данные из бланков'!S11="а","навяз",IF('Данные из бланков'!S11="г","морат",IF('Данные из бланков'!S11="в","сформ",""))))</f>
        <v/>
      </c>
      <c r="S21" s="27" t="str">
        <f>IF('Данные из бланков'!T11="г","неопр",IF('Данные из бланков'!T11="а","навяз",IF('Данные из бланков'!T11="в","морат",IF('Данные из бланков'!T11="б","сформ",""))))</f>
        <v/>
      </c>
      <c r="T21" s="27" t="str">
        <f>IF('Данные из бланков'!U11="в","неопр",IF('Данные из бланков'!U11="а","навяз",IF('Данные из бланков'!U11="г","морат",IF('Данные из бланков'!U11="б","сформ",""))))</f>
        <v/>
      </c>
      <c r="U21" s="27" t="str">
        <f>IF('Данные из бланков'!V11="в","неопр",IF('Данные из бланков'!V11="б","навяз",IF('Данные из бланков'!V11="а","морат",IF('Данные из бланков'!V11="г","сформ",""))))</f>
        <v/>
      </c>
      <c r="V21" s="27" t="str">
        <f>IF('Данные из бланков'!W11="а","неопр",IF('Данные из бланков'!W11="в","навяз",IF('Данные из бланков'!W11="б","морат",IF('Данные из бланков'!W11="г","сформ",""))))</f>
        <v/>
      </c>
      <c r="W21" s="75">
        <f t="shared" ref="W21" si="189">SUMIFS($C22:$V22,$C21:$V21,W$1)</f>
        <v>0</v>
      </c>
      <c r="X21" s="75">
        <f t="shared" ref="X21" si="190">SUMIFS($C22:$V22,$C21:$V21,X$1)</f>
        <v>0</v>
      </c>
      <c r="Y21" s="75">
        <f t="shared" ref="Y21" si="191">SUMIFS($C22:$V22,$C21:$V21,Y$1)</f>
        <v>0</v>
      </c>
      <c r="Z21" s="75">
        <f t="shared" ref="Z21" si="192">SUMIFS($C22:$V22,$C21:$V21,Z$1)</f>
        <v>0</v>
      </c>
    </row>
    <row r="22" spans="1:26" x14ac:dyDescent="0.25">
      <c r="A22" s="76"/>
      <c r="B22" s="77"/>
      <c r="C22" s="23" t="str">
        <f t="shared" ref="C22" si="193">IF(C21="","",IF(C21="неопр",2,1))</f>
        <v/>
      </c>
      <c r="D22" s="23" t="str">
        <f t="shared" ref="D22" si="194">IF(D21="","",IF(D21="морат",2,1))</f>
        <v/>
      </c>
      <c r="E22" s="23" t="str">
        <f t="shared" ref="E22" si="195">IF(E21="","",IF(E21="морат",2,1))</f>
        <v/>
      </c>
      <c r="F22" s="23" t="str">
        <f t="shared" ref="F22" si="196">IF(F21="","",IF(F21="навяз",2,1))</f>
        <v/>
      </c>
      <c r="G22" s="23" t="str">
        <f t="shared" ref="G22" si="197">IF(G21="","",IF(G21="морат",2,1))</f>
        <v/>
      </c>
      <c r="H22" s="23" t="str">
        <f t="shared" ref="H22" si="198">IF(H21="","",IF(H21="сформ",2,1))</f>
        <v/>
      </c>
      <c r="I22" s="23" t="str">
        <f t="shared" ref="I22" si="199">IF(I21="","",IF(I21="навяз",2,1))</f>
        <v/>
      </c>
      <c r="J22" s="23" t="str">
        <f t="shared" ref="J22" si="200">IF(J21="","",IF(J21="неопр",2,1))</f>
        <v/>
      </c>
      <c r="K22" s="23" t="str">
        <f t="shared" ref="K22" si="201">IF(K21="","",IF(K21="сформ",2,1))</f>
        <v/>
      </c>
      <c r="L22" s="23" t="str">
        <f t="shared" ref="L22" si="202">IF(L21="","",IF(L21="навяз",2,1))</f>
        <v/>
      </c>
      <c r="M22" s="23" t="str">
        <f t="shared" ref="M22" si="203">IF(M21="","",IF(M21="неопр",2,1))</f>
        <v/>
      </c>
      <c r="N22" s="23" t="str">
        <f t="shared" ref="N22" si="204">IF(N21="","",IF(N21="навяз",2,1))</f>
        <v/>
      </c>
      <c r="O22" s="23" t="str">
        <f t="shared" ref="O22" si="205">IF(O21="","",IF(O21="неопр",2,1))</f>
        <v/>
      </c>
      <c r="P22" s="23" t="str">
        <f t="shared" ref="P22" si="206">IF(P21="","",IF(P21="морат",2,1))</f>
        <v/>
      </c>
      <c r="Q22" s="23" t="str">
        <f t="shared" ref="Q22" si="207">IF(Q21="","",IF(Q21="сформ",2,1))</f>
        <v/>
      </c>
      <c r="R22" s="23" t="str">
        <f t="shared" ref="R22" si="208">IF(R21="","",IF(R21="морат",2,1))</f>
        <v/>
      </c>
      <c r="S22" s="23" t="str">
        <f t="shared" ref="S22" si="209">IF(S21="","",IF(S21="неопр",2,1))</f>
        <v/>
      </c>
      <c r="T22" s="23" t="str">
        <f t="shared" ref="T22" si="210">IF(T21="","",IF(T21="морат",2,1))</f>
        <v/>
      </c>
      <c r="U22" s="23" t="str">
        <f t="shared" ref="U22" si="211">IF(U21="","",IF(U21="сформ",2,1))</f>
        <v/>
      </c>
      <c r="V22" s="23" t="str">
        <f t="shared" ref="V22" si="212">IF(V21="","",IF(V21="сформ",2,1))</f>
        <v/>
      </c>
      <c r="W22" s="75"/>
      <c r="X22" s="75"/>
      <c r="Y22" s="75"/>
      <c r="Z22" s="75"/>
    </row>
    <row r="23" spans="1:26" x14ac:dyDescent="0.25">
      <c r="A23" s="76">
        <v>11</v>
      </c>
      <c r="B23" s="77" t="str">
        <f>IF(VLOOKUP(A23,ответы,2,FALSE)="","",VLOOKUP(A23,ответы,2,FALSE))</f>
        <v/>
      </c>
      <c r="C23" s="27" t="str">
        <f>IF('Данные из бланков'!D12="а","неопр",IF('Данные из бланков'!D12="б","навяз",IF('Данные из бланков'!D12="г","морат",IF('Данные из бланков'!D12="в","сформ",""))))</f>
        <v/>
      </c>
      <c r="D23" s="27" t="str">
        <f>IF('Данные из бланков'!E12="г","неопр",IF('Данные из бланков'!E12="б","навяз",IF('Данные из бланков'!E12="а","морат",IF('Данные из бланков'!E12="в","сформ",""))))</f>
        <v/>
      </c>
      <c r="E23" s="27" t="str">
        <f>IF('Данные из бланков'!F12="в","неопр",IF('Данные из бланков'!F12="б","навяз",IF('Данные из бланков'!F12="а","морат",IF('Данные из бланков'!F12="г","сформ",""))))</f>
        <v/>
      </c>
      <c r="F23" s="27" t="str">
        <f>IF('Данные из бланков'!G12="в","неопр",IF('Данные из бланков'!G12="а","навяз",IF('Данные из бланков'!G12="б","морат",IF('Данные из бланков'!G12="г","сформ",""))))</f>
        <v/>
      </c>
      <c r="G23" s="27" t="str">
        <f>IF('Данные из бланков'!H12="в","неопр",IF('Данные из бланков'!H12="а","навяз",IF('Данные из бланков'!H12="б","морат",IF('Данные из бланков'!H12="г","сформ",""))))</f>
        <v/>
      </c>
      <c r="H23" s="27" t="str">
        <f>IF('Данные из бланков'!I12="в","неопр",IF('Данные из бланков'!I12="а","навяз",IF('Данные из бланков'!I12="г","морат",IF('Данные из бланков'!I12="б","сформ",""))))</f>
        <v/>
      </c>
      <c r="I23" s="27" t="str">
        <f>IF('Данные из бланков'!J12="а","неопр",IF('Данные из бланков'!J12="б","навяз",IF('Данные из бланков'!J12="в","морат",IF('Данные из бланков'!J12="г","сформ",""))))</f>
        <v/>
      </c>
      <c r="J23" s="27" t="str">
        <f>IF('Данные из бланков'!K12="б","неопр",IF('Данные из бланков'!K12="а","навяз",IF('Данные из бланков'!K12="в","морат",IF('Данные из бланков'!K12="г","сформ",""))))</f>
        <v/>
      </c>
      <c r="K23" s="27" t="str">
        <f>IF('Данные из бланков'!L12="а","неопр",IF('Данные из бланков'!L12="в","навяз",IF('Данные из бланков'!L12="г","морат",IF('Данные из бланков'!L12="б","сформ",""))))</f>
        <v/>
      </c>
      <c r="L23" s="27" t="str">
        <f>IF('Данные из бланков'!M12="в","неопр",IF('Данные из бланков'!M12="б","навяз",IF('Данные из бланков'!M12="а","морат",IF('Данные из бланков'!M12="г","сформ",""))))</f>
        <v/>
      </c>
      <c r="M23" s="27" t="str">
        <f>IF('Данные из бланков'!N12="в","неопр",IF('Данные из бланков'!N12="б","навяз",IF('Данные из бланков'!N12="г","морат",IF('Данные из бланков'!N12="а","сформ",""))))</f>
        <v/>
      </c>
      <c r="N23" s="27" t="str">
        <f>IF('Данные из бланков'!O12="б","неопр",IF('Данные из бланков'!O12="в","навяз",IF('Данные из бланков'!O12="а","морат",IF('Данные из бланков'!O12="г","сформ",""))))</f>
        <v/>
      </c>
      <c r="O23" s="27" t="str">
        <f>IF('Данные из бланков'!P12="в","неопр",IF('Данные из бланков'!P12="б","навяз",IF('Данные из бланков'!P12="а","морат",IF('Данные из бланков'!P12="г","сформ",""))))</f>
        <v/>
      </c>
      <c r="P23" s="27" t="str">
        <f>IF('Данные из бланков'!Q12="г","неопр",IF('Данные из бланков'!Q12="а","навяз",IF('Данные из бланков'!Q12="в","морат",IF('Данные из бланков'!Q12="б","сформ",""))))</f>
        <v/>
      </c>
      <c r="Q23" s="27" t="str">
        <f>IF('Данные из бланков'!R12="б","неопр",IF('Данные из бланков'!R12="а","навяз",IF('Данные из бланков'!R12="г","морат",IF('Данные из бланков'!R12="в","сформ",""))))</f>
        <v/>
      </c>
      <c r="R23" s="27" t="str">
        <f>IF('Данные из бланков'!S12="б","неопр",IF('Данные из бланков'!S12="а","навяз",IF('Данные из бланков'!S12="г","морат",IF('Данные из бланков'!S12="в","сформ",""))))</f>
        <v/>
      </c>
      <c r="S23" s="27" t="str">
        <f>IF('Данные из бланков'!T12="г","неопр",IF('Данные из бланков'!T12="а","навяз",IF('Данные из бланков'!T12="в","морат",IF('Данные из бланков'!T12="б","сформ",""))))</f>
        <v/>
      </c>
      <c r="T23" s="27" t="str">
        <f>IF('Данные из бланков'!U12="в","неопр",IF('Данные из бланков'!U12="а","навяз",IF('Данные из бланков'!U12="г","морат",IF('Данные из бланков'!U12="б","сформ",""))))</f>
        <v/>
      </c>
      <c r="U23" s="27" t="str">
        <f>IF('Данные из бланков'!V12="в","неопр",IF('Данные из бланков'!V12="б","навяз",IF('Данные из бланков'!V12="а","морат",IF('Данные из бланков'!V12="г","сформ",""))))</f>
        <v/>
      </c>
      <c r="V23" s="27" t="str">
        <f>IF('Данные из бланков'!W12="а","неопр",IF('Данные из бланков'!W12="в","навяз",IF('Данные из бланков'!W12="б","морат",IF('Данные из бланков'!W12="г","сформ",""))))</f>
        <v/>
      </c>
      <c r="W23" s="75">
        <f t="shared" ref="W23" si="213">SUMIFS($C24:$V24,$C23:$V23,W$1)</f>
        <v>0</v>
      </c>
      <c r="X23" s="75">
        <f t="shared" ref="X23" si="214">SUMIFS($C24:$V24,$C23:$V23,X$1)</f>
        <v>0</v>
      </c>
      <c r="Y23" s="75">
        <f t="shared" ref="Y23" si="215">SUMIFS($C24:$V24,$C23:$V23,Y$1)</f>
        <v>0</v>
      </c>
      <c r="Z23" s="75">
        <f t="shared" ref="Z23" si="216">SUMIFS($C24:$V24,$C23:$V23,Z$1)</f>
        <v>0</v>
      </c>
    </row>
    <row r="24" spans="1:26" x14ac:dyDescent="0.25">
      <c r="A24" s="76"/>
      <c r="B24" s="77"/>
      <c r="C24" s="23" t="str">
        <f t="shared" ref="C24" si="217">IF(C23="","",IF(C23="неопр",2,1))</f>
        <v/>
      </c>
      <c r="D24" s="23" t="str">
        <f t="shared" ref="D24" si="218">IF(D23="","",IF(D23="морат",2,1))</f>
        <v/>
      </c>
      <c r="E24" s="23" t="str">
        <f t="shared" ref="E24" si="219">IF(E23="","",IF(E23="морат",2,1))</f>
        <v/>
      </c>
      <c r="F24" s="23" t="str">
        <f t="shared" ref="F24" si="220">IF(F23="","",IF(F23="навяз",2,1))</f>
        <v/>
      </c>
      <c r="G24" s="23" t="str">
        <f t="shared" ref="G24" si="221">IF(G23="","",IF(G23="морат",2,1))</f>
        <v/>
      </c>
      <c r="H24" s="23" t="str">
        <f t="shared" ref="H24" si="222">IF(H23="","",IF(H23="сформ",2,1))</f>
        <v/>
      </c>
      <c r="I24" s="23" t="str">
        <f t="shared" ref="I24" si="223">IF(I23="","",IF(I23="навяз",2,1))</f>
        <v/>
      </c>
      <c r="J24" s="23" t="str">
        <f t="shared" ref="J24" si="224">IF(J23="","",IF(J23="неопр",2,1))</f>
        <v/>
      </c>
      <c r="K24" s="23" t="str">
        <f t="shared" ref="K24" si="225">IF(K23="","",IF(K23="сформ",2,1))</f>
        <v/>
      </c>
      <c r="L24" s="23" t="str">
        <f t="shared" ref="L24" si="226">IF(L23="","",IF(L23="навяз",2,1))</f>
        <v/>
      </c>
      <c r="M24" s="23" t="str">
        <f t="shared" ref="M24" si="227">IF(M23="","",IF(M23="неопр",2,1))</f>
        <v/>
      </c>
      <c r="N24" s="23" t="str">
        <f t="shared" ref="N24" si="228">IF(N23="","",IF(N23="навяз",2,1))</f>
        <v/>
      </c>
      <c r="O24" s="23" t="str">
        <f t="shared" ref="O24" si="229">IF(O23="","",IF(O23="неопр",2,1))</f>
        <v/>
      </c>
      <c r="P24" s="23" t="str">
        <f t="shared" ref="P24" si="230">IF(P23="","",IF(P23="морат",2,1))</f>
        <v/>
      </c>
      <c r="Q24" s="23" t="str">
        <f t="shared" ref="Q24" si="231">IF(Q23="","",IF(Q23="сформ",2,1))</f>
        <v/>
      </c>
      <c r="R24" s="23" t="str">
        <f t="shared" ref="R24" si="232">IF(R23="","",IF(R23="морат",2,1))</f>
        <v/>
      </c>
      <c r="S24" s="23" t="str">
        <f t="shared" ref="S24" si="233">IF(S23="","",IF(S23="неопр",2,1))</f>
        <v/>
      </c>
      <c r="T24" s="23" t="str">
        <f t="shared" ref="T24" si="234">IF(T23="","",IF(T23="морат",2,1))</f>
        <v/>
      </c>
      <c r="U24" s="23" t="str">
        <f t="shared" ref="U24" si="235">IF(U23="","",IF(U23="сформ",2,1))</f>
        <v/>
      </c>
      <c r="V24" s="23" t="str">
        <f t="shared" ref="V24" si="236">IF(V23="","",IF(V23="сформ",2,1))</f>
        <v/>
      </c>
      <c r="W24" s="75"/>
      <c r="X24" s="75"/>
      <c r="Y24" s="75"/>
      <c r="Z24" s="75"/>
    </row>
    <row r="25" spans="1:26" x14ac:dyDescent="0.25">
      <c r="A25" s="76">
        <v>12</v>
      </c>
      <c r="B25" s="77" t="str">
        <f>IF(VLOOKUP(A25,ответы,2,FALSE)="","",VLOOKUP(A25,ответы,2,FALSE))</f>
        <v/>
      </c>
      <c r="C25" s="27" t="str">
        <f>IF('Данные из бланков'!D13="а","неопр",IF('Данные из бланков'!D13="б","навяз",IF('Данные из бланков'!D13="г","морат",IF('Данные из бланков'!D13="в","сформ",""))))</f>
        <v/>
      </c>
      <c r="D25" s="27" t="str">
        <f>IF('Данные из бланков'!E13="г","неопр",IF('Данные из бланков'!E13="б","навяз",IF('Данные из бланков'!E13="а","морат",IF('Данные из бланков'!E13="в","сформ",""))))</f>
        <v/>
      </c>
      <c r="E25" s="27" t="str">
        <f>IF('Данные из бланков'!F13="в","неопр",IF('Данные из бланков'!F13="б","навяз",IF('Данные из бланков'!F13="а","морат",IF('Данные из бланков'!F13="г","сформ",""))))</f>
        <v/>
      </c>
      <c r="F25" s="27" t="str">
        <f>IF('Данные из бланков'!G13="в","неопр",IF('Данные из бланков'!G13="а","навяз",IF('Данные из бланков'!G13="б","морат",IF('Данные из бланков'!G13="г","сформ",""))))</f>
        <v/>
      </c>
      <c r="G25" s="27" t="str">
        <f>IF('Данные из бланков'!H13="в","неопр",IF('Данные из бланков'!H13="а","навяз",IF('Данные из бланков'!H13="б","морат",IF('Данные из бланков'!H13="г","сформ",""))))</f>
        <v/>
      </c>
      <c r="H25" s="27" t="str">
        <f>IF('Данные из бланков'!I13="в","неопр",IF('Данные из бланков'!I13="а","навяз",IF('Данные из бланков'!I13="г","морат",IF('Данные из бланков'!I13="б","сформ",""))))</f>
        <v/>
      </c>
      <c r="I25" s="27" t="str">
        <f>IF('Данные из бланков'!J13="а","неопр",IF('Данные из бланков'!J13="б","навяз",IF('Данные из бланков'!J13="в","морат",IF('Данные из бланков'!J13="г","сформ",""))))</f>
        <v/>
      </c>
      <c r="J25" s="27" t="str">
        <f>IF('Данные из бланков'!K13="б","неопр",IF('Данные из бланков'!K13="а","навяз",IF('Данные из бланков'!K13="в","морат",IF('Данные из бланков'!K13="г","сформ",""))))</f>
        <v/>
      </c>
      <c r="K25" s="27" t="str">
        <f>IF('Данные из бланков'!L13="а","неопр",IF('Данные из бланков'!L13="в","навяз",IF('Данные из бланков'!L13="г","морат",IF('Данные из бланков'!L13="б","сформ",""))))</f>
        <v/>
      </c>
      <c r="L25" s="27" t="str">
        <f>IF('Данные из бланков'!M13="в","неопр",IF('Данные из бланков'!M13="б","навяз",IF('Данные из бланков'!M13="а","морат",IF('Данные из бланков'!M13="г","сформ",""))))</f>
        <v/>
      </c>
      <c r="M25" s="27" t="str">
        <f>IF('Данные из бланков'!N13="в","неопр",IF('Данные из бланков'!N13="б","навяз",IF('Данные из бланков'!N13="г","морат",IF('Данные из бланков'!N13="а","сформ",""))))</f>
        <v/>
      </c>
      <c r="N25" s="27" t="str">
        <f>IF('Данные из бланков'!O13="б","неопр",IF('Данные из бланков'!O13="в","навяз",IF('Данные из бланков'!O13="а","морат",IF('Данные из бланков'!O13="г","сформ",""))))</f>
        <v/>
      </c>
      <c r="O25" s="27" t="str">
        <f>IF('Данные из бланков'!P13="в","неопр",IF('Данные из бланков'!P13="б","навяз",IF('Данные из бланков'!P13="а","морат",IF('Данные из бланков'!P13="г","сформ",""))))</f>
        <v/>
      </c>
      <c r="P25" s="27" t="str">
        <f>IF('Данные из бланков'!Q13="г","неопр",IF('Данные из бланков'!Q13="а","навяз",IF('Данные из бланков'!Q13="в","морат",IF('Данные из бланков'!Q13="б","сформ",""))))</f>
        <v/>
      </c>
      <c r="Q25" s="27" t="str">
        <f>IF('Данные из бланков'!R13="б","неопр",IF('Данные из бланков'!R13="а","навяз",IF('Данные из бланков'!R13="г","морат",IF('Данные из бланков'!R13="в","сформ",""))))</f>
        <v/>
      </c>
      <c r="R25" s="27" t="str">
        <f>IF('Данные из бланков'!S13="б","неопр",IF('Данные из бланков'!S13="а","навяз",IF('Данные из бланков'!S13="г","морат",IF('Данные из бланков'!S13="в","сформ",""))))</f>
        <v/>
      </c>
      <c r="S25" s="27" t="str">
        <f>IF('Данные из бланков'!T13="г","неопр",IF('Данные из бланков'!T13="а","навяз",IF('Данные из бланков'!T13="в","морат",IF('Данные из бланков'!T13="б","сформ",""))))</f>
        <v/>
      </c>
      <c r="T25" s="27" t="str">
        <f>IF('Данные из бланков'!U13="в","неопр",IF('Данные из бланков'!U13="а","навяз",IF('Данные из бланков'!U13="г","морат",IF('Данные из бланков'!U13="б","сформ",""))))</f>
        <v/>
      </c>
      <c r="U25" s="27" t="str">
        <f>IF('Данные из бланков'!V13="в","неопр",IF('Данные из бланков'!V13="б","навяз",IF('Данные из бланков'!V13="а","морат",IF('Данные из бланков'!V13="г","сформ",""))))</f>
        <v/>
      </c>
      <c r="V25" s="27" t="str">
        <f>IF('Данные из бланков'!W13="а","неопр",IF('Данные из бланков'!W13="в","навяз",IF('Данные из бланков'!W13="б","морат",IF('Данные из бланков'!W13="г","сформ",""))))</f>
        <v/>
      </c>
      <c r="W25" s="75">
        <f t="shared" ref="W25" si="237">SUMIFS($C26:$V26,$C25:$V25,W$1)</f>
        <v>0</v>
      </c>
      <c r="X25" s="75">
        <f t="shared" ref="X25" si="238">SUMIFS($C26:$V26,$C25:$V25,X$1)</f>
        <v>0</v>
      </c>
      <c r="Y25" s="75">
        <f t="shared" ref="Y25" si="239">SUMIFS($C26:$V26,$C25:$V25,Y$1)</f>
        <v>0</v>
      </c>
      <c r="Z25" s="75">
        <f t="shared" ref="Z25" si="240">SUMIFS($C26:$V26,$C25:$V25,Z$1)</f>
        <v>0</v>
      </c>
    </row>
    <row r="26" spans="1:26" x14ac:dyDescent="0.25">
      <c r="A26" s="76"/>
      <c r="B26" s="77"/>
      <c r="C26" s="23" t="str">
        <f t="shared" ref="C26" si="241">IF(C25="","",IF(C25="неопр",2,1))</f>
        <v/>
      </c>
      <c r="D26" s="23" t="str">
        <f t="shared" ref="D26" si="242">IF(D25="","",IF(D25="морат",2,1))</f>
        <v/>
      </c>
      <c r="E26" s="23" t="str">
        <f t="shared" ref="E26" si="243">IF(E25="","",IF(E25="морат",2,1))</f>
        <v/>
      </c>
      <c r="F26" s="23" t="str">
        <f t="shared" ref="F26" si="244">IF(F25="","",IF(F25="навяз",2,1))</f>
        <v/>
      </c>
      <c r="G26" s="23" t="str">
        <f t="shared" ref="G26" si="245">IF(G25="","",IF(G25="морат",2,1))</f>
        <v/>
      </c>
      <c r="H26" s="23" t="str">
        <f t="shared" ref="H26" si="246">IF(H25="","",IF(H25="сформ",2,1))</f>
        <v/>
      </c>
      <c r="I26" s="23" t="str">
        <f t="shared" ref="I26" si="247">IF(I25="","",IF(I25="навяз",2,1))</f>
        <v/>
      </c>
      <c r="J26" s="23" t="str">
        <f t="shared" ref="J26" si="248">IF(J25="","",IF(J25="неопр",2,1))</f>
        <v/>
      </c>
      <c r="K26" s="23" t="str">
        <f t="shared" ref="K26" si="249">IF(K25="","",IF(K25="сформ",2,1))</f>
        <v/>
      </c>
      <c r="L26" s="23" t="str">
        <f t="shared" ref="L26" si="250">IF(L25="","",IF(L25="навяз",2,1))</f>
        <v/>
      </c>
      <c r="M26" s="23" t="str">
        <f t="shared" ref="M26" si="251">IF(M25="","",IF(M25="неопр",2,1))</f>
        <v/>
      </c>
      <c r="N26" s="23" t="str">
        <f t="shared" ref="N26" si="252">IF(N25="","",IF(N25="навяз",2,1))</f>
        <v/>
      </c>
      <c r="O26" s="23" t="str">
        <f t="shared" ref="O26" si="253">IF(O25="","",IF(O25="неопр",2,1))</f>
        <v/>
      </c>
      <c r="P26" s="23" t="str">
        <f t="shared" ref="P26" si="254">IF(P25="","",IF(P25="морат",2,1))</f>
        <v/>
      </c>
      <c r="Q26" s="23" t="str">
        <f t="shared" ref="Q26" si="255">IF(Q25="","",IF(Q25="сформ",2,1))</f>
        <v/>
      </c>
      <c r="R26" s="23" t="str">
        <f t="shared" ref="R26" si="256">IF(R25="","",IF(R25="морат",2,1))</f>
        <v/>
      </c>
      <c r="S26" s="23" t="str">
        <f t="shared" ref="S26" si="257">IF(S25="","",IF(S25="неопр",2,1))</f>
        <v/>
      </c>
      <c r="T26" s="23" t="str">
        <f t="shared" ref="T26" si="258">IF(T25="","",IF(T25="морат",2,1))</f>
        <v/>
      </c>
      <c r="U26" s="23" t="str">
        <f t="shared" ref="U26" si="259">IF(U25="","",IF(U25="сформ",2,1))</f>
        <v/>
      </c>
      <c r="V26" s="23" t="str">
        <f t="shared" ref="V26" si="260">IF(V25="","",IF(V25="сформ",2,1))</f>
        <v/>
      </c>
      <c r="W26" s="75"/>
      <c r="X26" s="75"/>
      <c r="Y26" s="75"/>
      <c r="Z26" s="75"/>
    </row>
    <row r="27" spans="1:26" x14ac:dyDescent="0.25">
      <c r="A27" s="76">
        <v>13</v>
      </c>
      <c r="B27" s="77" t="str">
        <f>IF(VLOOKUP(A27,ответы,2,FALSE)="","",VLOOKUP(A27,ответы,2,FALSE))</f>
        <v/>
      </c>
      <c r="C27" s="27" t="str">
        <f>IF('Данные из бланков'!D14="а","неопр",IF('Данные из бланков'!D14="б","навяз",IF('Данные из бланков'!D14="г","морат",IF('Данные из бланков'!D14="в","сформ",""))))</f>
        <v/>
      </c>
      <c r="D27" s="27" t="str">
        <f>IF('Данные из бланков'!E14="г","неопр",IF('Данные из бланков'!E14="б","навяз",IF('Данные из бланков'!E14="а","морат",IF('Данные из бланков'!E14="в","сформ",""))))</f>
        <v/>
      </c>
      <c r="E27" s="27" t="str">
        <f>IF('Данные из бланков'!F14="в","неопр",IF('Данные из бланков'!F14="б","навяз",IF('Данные из бланков'!F14="а","морат",IF('Данные из бланков'!F14="г","сформ",""))))</f>
        <v/>
      </c>
      <c r="F27" s="27" t="str">
        <f>IF('Данные из бланков'!G14="в","неопр",IF('Данные из бланков'!G14="а","навяз",IF('Данные из бланков'!G14="б","морат",IF('Данные из бланков'!G14="г","сформ",""))))</f>
        <v/>
      </c>
      <c r="G27" s="27" t="str">
        <f>IF('Данные из бланков'!H14="в","неопр",IF('Данные из бланков'!H14="а","навяз",IF('Данные из бланков'!H14="б","морат",IF('Данные из бланков'!H14="г","сформ",""))))</f>
        <v/>
      </c>
      <c r="H27" s="27" t="str">
        <f>IF('Данные из бланков'!I14="в","неопр",IF('Данные из бланков'!I14="а","навяз",IF('Данные из бланков'!I14="г","морат",IF('Данные из бланков'!I14="б","сформ",""))))</f>
        <v/>
      </c>
      <c r="I27" s="27" t="str">
        <f>IF('Данные из бланков'!J14="а","неопр",IF('Данные из бланков'!J14="б","навяз",IF('Данные из бланков'!J14="в","морат",IF('Данные из бланков'!J14="г","сформ",""))))</f>
        <v/>
      </c>
      <c r="J27" s="27" t="str">
        <f>IF('Данные из бланков'!K14="б","неопр",IF('Данные из бланков'!K14="а","навяз",IF('Данные из бланков'!K14="в","морат",IF('Данные из бланков'!K14="г","сформ",""))))</f>
        <v/>
      </c>
      <c r="K27" s="27" t="str">
        <f>IF('Данные из бланков'!L14="а","неопр",IF('Данные из бланков'!L14="в","навяз",IF('Данные из бланков'!L14="г","морат",IF('Данные из бланков'!L14="б","сформ",""))))</f>
        <v/>
      </c>
      <c r="L27" s="27" t="str">
        <f>IF('Данные из бланков'!M14="в","неопр",IF('Данные из бланков'!M14="б","навяз",IF('Данные из бланков'!M14="а","морат",IF('Данные из бланков'!M14="г","сформ",""))))</f>
        <v/>
      </c>
      <c r="M27" s="27" t="str">
        <f>IF('Данные из бланков'!N14="в","неопр",IF('Данные из бланков'!N14="б","навяз",IF('Данные из бланков'!N14="г","морат",IF('Данные из бланков'!N14="а","сформ",""))))</f>
        <v/>
      </c>
      <c r="N27" s="27" t="str">
        <f>IF('Данные из бланков'!O14="б","неопр",IF('Данные из бланков'!O14="в","навяз",IF('Данные из бланков'!O14="а","морат",IF('Данные из бланков'!O14="г","сформ",""))))</f>
        <v/>
      </c>
      <c r="O27" s="27" t="str">
        <f>IF('Данные из бланков'!P14="в","неопр",IF('Данные из бланков'!P14="б","навяз",IF('Данные из бланков'!P14="а","морат",IF('Данные из бланков'!P14="г","сформ",""))))</f>
        <v/>
      </c>
      <c r="P27" s="27" t="str">
        <f>IF('Данные из бланков'!Q14="г","неопр",IF('Данные из бланков'!Q14="а","навяз",IF('Данные из бланков'!Q14="в","морат",IF('Данные из бланков'!Q14="б","сформ",""))))</f>
        <v/>
      </c>
      <c r="Q27" s="27" t="str">
        <f>IF('Данные из бланков'!R14="б","неопр",IF('Данные из бланков'!R14="а","навяз",IF('Данные из бланков'!R14="г","морат",IF('Данные из бланков'!R14="в","сформ",""))))</f>
        <v/>
      </c>
      <c r="R27" s="27" t="str">
        <f>IF('Данные из бланков'!S14="б","неопр",IF('Данные из бланков'!S14="а","навяз",IF('Данные из бланков'!S14="г","морат",IF('Данные из бланков'!S14="в","сформ",""))))</f>
        <v/>
      </c>
      <c r="S27" s="27" t="str">
        <f>IF('Данные из бланков'!T14="г","неопр",IF('Данные из бланков'!T14="а","навяз",IF('Данные из бланков'!T14="в","морат",IF('Данные из бланков'!T14="б","сформ",""))))</f>
        <v/>
      </c>
      <c r="T27" s="27" t="str">
        <f>IF('Данные из бланков'!U14="в","неопр",IF('Данные из бланков'!U14="а","навяз",IF('Данные из бланков'!U14="г","морат",IF('Данные из бланков'!U14="б","сформ",""))))</f>
        <v/>
      </c>
      <c r="U27" s="27" t="str">
        <f>IF('Данные из бланков'!V14="в","неопр",IF('Данные из бланков'!V14="б","навяз",IF('Данные из бланков'!V14="а","морат",IF('Данные из бланков'!V14="г","сформ",""))))</f>
        <v/>
      </c>
      <c r="V27" s="27" t="str">
        <f>IF('Данные из бланков'!W14="а","неопр",IF('Данные из бланков'!W14="в","навяз",IF('Данные из бланков'!W14="б","морат",IF('Данные из бланков'!W14="г","сформ",""))))</f>
        <v/>
      </c>
      <c r="W27" s="75">
        <f t="shared" ref="W27" si="261">SUMIFS($C28:$V28,$C27:$V27,W$1)</f>
        <v>0</v>
      </c>
      <c r="X27" s="75">
        <f t="shared" ref="X27" si="262">SUMIFS($C28:$V28,$C27:$V27,X$1)</f>
        <v>0</v>
      </c>
      <c r="Y27" s="75">
        <f t="shared" ref="Y27" si="263">SUMIFS($C28:$V28,$C27:$V27,Y$1)</f>
        <v>0</v>
      </c>
      <c r="Z27" s="75">
        <f t="shared" ref="Z27" si="264">SUMIFS($C28:$V28,$C27:$V27,Z$1)</f>
        <v>0</v>
      </c>
    </row>
    <row r="28" spans="1:26" x14ac:dyDescent="0.25">
      <c r="A28" s="76"/>
      <c r="B28" s="77"/>
      <c r="C28" s="23" t="str">
        <f t="shared" ref="C28" si="265">IF(C27="","",IF(C27="неопр",2,1))</f>
        <v/>
      </c>
      <c r="D28" s="23" t="str">
        <f t="shared" ref="D28" si="266">IF(D27="","",IF(D27="морат",2,1))</f>
        <v/>
      </c>
      <c r="E28" s="23" t="str">
        <f t="shared" ref="E28" si="267">IF(E27="","",IF(E27="морат",2,1))</f>
        <v/>
      </c>
      <c r="F28" s="23" t="str">
        <f t="shared" ref="F28" si="268">IF(F27="","",IF(F27="навяз",2,1))</f>
        <v/>
      </c>
      <c r="G28" s="23" t="str">
        <f t="shared" ref="G28" si="269">IF(G27="","",IF(G27="морат",2,1))</f>
        <v/>
      </c>
      <c r="H28" s="23" t="str">
        <f t="shared" ref="H28" si="270">IF(H27="","",IF(H27="сформ",2,1))</f>
        <v/>
      </c>
      <c r="I28" s="23" t="str">
        <f t="shared" ref="I28" si="271">IF(I27="","",IF(I27="навяз",2,1))</f>
        <v/>
      </c>
      <c r="J28" s="23" t="str">
        <f t="shared" ref="J28" si="272">IF(J27="","",IF(J27="неопр",2,1))</f>
        <v/>
      </c>
      <c r="K28" s="23" t="str">
        <f t="shared" ref="K28" si="273">IF(K27="","",IF(K27="сформ",2,1))</f>
        <v/>
      </c>
      <c r="L28" s="23" t="str">
        <f t="shared" ref="L28" si="274">IF(L27="","",IF(L27="навяз",2,1))</f>
        <v/>
      </c>
      <c r="M28" s="23" t="str">
        <f t="shared" ref="M28" si="275">IF(M27="","",IF(M27="неопр",2,1))</f>
        <v/>
      </c>
      <c r="N28" s="23" t="str">
        <f t="shared" ref="N28" si="276">IF(N27="","",IF(N27="навяз",2,1))</f>
        <v/>
      </c>
      <c r="O28" s="23" t="str">
        <f t="shared" ref="O28" si="277">IF(O27="","",IF(O27="неопр",2,1))</f>
        <v/>
      </c>
      <c r="P28" s="23" t="str">
        <f t="shared" ref="P28" si="278">IF(P27="","",IF(P27="морат",2,1))</f>
        <v/>
      </c>
      <c r="Q28" s="23" t="str">
        <f t="shared" ref="Q28" si="279">IF(Q27="","",IF(Q27="сформ",2,1))</f>
        <v/>
      </c>
      <c r="R28" s="23" t="str">
        <f t="shared" ref="R28" si="280">IF(R27="","",IF(R27="морат",2,1))</f>
        <v/>
      </c>
      <c r="S28" s="23" t="str">
        <f t="shared" ref="S28" si="281">IF(S27="","",IF(S27="неопр",2,1))</f>
        <v/>
      </c>
      <c r="T28" s="23" t="str">
        <f t="shared" ref="T28" si="282">IF(T27="","",IF(T27="морат",2,1))</f>
        <v/>
      </c>
      <c r="U28" s="23" t="str">
        <f t="shared" ref="U28" si="283">IF(U27="","",IF(U27="сформ",2,1))</f>
        <v/>
      </c>
      <c r="V28" s="23" t="str">
        <f t="shared" ref="V28" si="284">IF(V27="","",IF(V27="сформ",2,1))</f>
        <v/>
      </c>
      <c r="W28" s="75"/>
      <c r="X28" s="75"/>
      <c r="Y28" s="75"/>
      <c r="Z28" s="75"/>
    </row>
    <row r="29" spans="1:26" x14ac:dyDescent="0.25">
      <c r="A29" s="76">
        <v>14</v>
      </c>
      <c r="B29" s="77" t="str">
        <f>IF(VLOOKUP(A29,ответы,2,FALSE)="","",VLOOKUP(A29,ответы,2,FALSE))</f>
        <v/>
      </c>
      <c r="C29" s="27" t="str">
        <f>IF('Данные из бланков'!D15="а","неопр",IF('Данные из бланков'!D15="б","навяз",IF('Данные из бланков'!D15="г","морат",IF('Данные из бланков'!D15="в","сформ",""))))</f>
        <v/>
      </c>
      <c r="D29" s="27" t="str">
        <f>IF('Данные из бланков'!E15="г","неопр",IF('Данные из бланков'!E15="б","навяз",IF('Данные из бланков'!E15="а","морат",IF('Данные из бланков'!E15="в","сформ",""))))</f>
        <v/>
      </c>
      <c r="E29" s="27" t="str">
        <f>IF('Данные из бланков'!F15="в","неопр",IF('Данные из бланков'!F15="б","навяз",IF('Данные из бланков'!F15="а","морат",IF('Данные из бланков'!F15="г","сформ",""))))</f>
        <v/>
      </c>
      <c r="F29" s="27" t="str">
        <f>IF('Данные из бланков'!G15="в","неопр",IF('Данные из бланков'!G15="а","навяз",IF('Данные из бланков'!G15="б","морат",IF('Данные из бланков'!G15="г","сформ",""))))</f>
        <v/>
      </c>
      <c r="G29" s="27" t="str">
        <f>IF('Данные из бланков'!H15="в","неопр",IF('Данные из бланков'!H15="а","навяз",IF('Данные из бланков'!H15="б","морат",IF('Данные из бланков'!H15="г","сформ",""))))</f>
        <v/>
      </c>
      <c r="H29" s="27" t="str">
        <f>IF('Данные из бланков'!I15="в","неопр",IF('Данные из бланков'!I15="а","навяз",IF('Данные из бланков'!I15="г","морат",IF('Данные из бланков'!I15="б","сформ",""))))</f>
        <v/>
      </c>
      <c r="I29" s="27" t="str">
        <f>IF('Данные из бланков'!J15="а","неопр",IF('Данные из бланков'!J15="б","навяз",IF('Данные из бланков'!J15="в","морат",IF('Данные из бланков'!J15="г","сформ",""))))</f>
        <v/>
      </c>
      <c r="J29" s="27" t="str">
        <f>IF('Данные из бланков'!K15="б","неопр",IF('Данные из бланков'!K15="а","навяз",IF('Данные из бланков'!K15="в","морат",IF('Данные из бланков'!K15="г","сформ",""))))</f>
        <v/>
      </c>
      <c r="K29" s="27" t="str">
        <f>IF('Данные из бланков'!L15="а","неопр",IF('Данные из бланков'!L15="в","навяз",IF('Данные из бланков'!L15="г","морат",IF('Данные из бланков'!L15="б","сформ",""))))</f>
        <v/>
      </c>
      <c r="L29" s="27" t="str">
        <f>IF('Данные из бланков'!M15="в","неопр",IF('Данные из бланков'!M15="б","навяз",IF('Данные из бланков'!M15="а","морат",IF('Данные из бланков'!M15="г","сформ",""))))</f>
        <v/>
      </c>
      <c r="M29" s="27" t="str">
        <f>IF('Данные из бланков'!N15="в","неопр",IF('Данные из бланков'!N15="б","навяз",IF('Данные из бланков'!N15="г","морат",IF('Данные из бланков'!N15="а","сформ",""))))</f>
        <v/>
      </c>
      <c r="N29" s="27" t="str">
        <f>IF('Данные из бланков'!O15="б","неопр",IF('Данные из бланков'!O15="в","навяз",IF('Данные из бланков'!O15="а","морат",IF('Данные из бланков'!O15="г","сформ",""))))</f>
        <v/>
      </c>
      <c r="O29" s="27" t="str">
        <f>IF('Данные из бланков'!P15="в","неопр",IF('Данные из бланков'!P15="б","навяз",IF('Данные из бланков'!P15="а","морат",IF('Данные из бланков'!P15="г","сформ",""))))</f>
        <v/>
      </c>
      <c r="P29" s="27" t="str">
        <f>IF('Данные из бланков'!Q15="г","неопр",IF('Данные из бланков'!Q15="а","навяз",IF('Данные из бланков'!Q15="в","морат",IF('Данные из бланков'!Q15="б","сформ",""))))</f>
        <v/>
      </c>
      <c r="Q29" s="27" t="str">
        <f>IF('Данные из бланков'!R15="б","неопр",IF('Данные из бланков'!R15="а","навяз",IF('Данные из бланков'!R15="г","морат",IF('Данные из бланков'!R15="в","сформ",""))))</f>
        <v/>
      </c>
      <c r="R29" s="27" t="str">
        <f>IF('Данные из бланков'!S15="б","неопр",IF('Данные из бланков'!S15="а","навяз",IF('Данные из бланков'!S15="г","морат",IF('Данные из бланков'!S15="в","сформ",""))))</f>
        <v/>
      </c>
      <c r="S29" s="27" t="str">
        <f>IF('Данные из бланков'!T15="г","неопр",IF('Данные из бланков'!T15="а","навяз",IF('Данные из бланков'!T15="в","морат",IF('Данные из бланков'!T15="б","сформ",""))))</f>
        <v/>
      </c>
      <c r="T29" s="27" t="str">
        <f>IF('Данные из бланков'!U15="в","неопр",IF('Данные из бланков'!U15="а","навяз",IF('Данные из бланков'!U15="г","морат",IF('Данные из бланков'!U15="б","сформ",""))))</f>
        <v/>
      </c>
      <c r="U29" s="27" t="str">
        <f>IF('Данные из бланков'!V15="в","неопр",IF('Данные из бланков'!V15="б","навяз",IF('Данные из бланков'!V15="а","морат",IF('Данные из бланков'!V15="г","сформ",""))))</f>
        <v/>
      </c>
      <c r="V29" s="27" t="str">
        <f>IF('Данные из бланков'!W15="а","неопр",IF('Данные из бланков'!W15="в","навяз",IF('Данные из бланков'!W15="б","морат",IF('Данные из бланков'!W15="г","сформ",""))))</f>
        <v/>
      </c>
      <c r="W29" s="75">
        <f t="shared" ref="W29" si="285">SUMIFS($C30:$V30,$C29:$V29,W$1)</f>
        <v>0</v>
      </c>
      <c r="X29" s="75">
        <f t="shared" ref="X29" si="286">SUMIFS($C30:$V30,$C29:$V29,X$1)</f>
        <v>0</v>
      </c>
      <c r="Y29" s="75">
        <f t="shared" ref="Y29" si="287">SUMIFS($C30:$V30,$C29:$V29,Y$1)</f>
        <v>0</v>
      </c>
      <c r="Z29" s="75">
        <f t="shared" ref="Z29" si="288">SUMIFS($C30:$V30,$C29:$V29,Z$1)</f>
        <v>0</v>
      </c>
    </row>
    <row r="30" spans="1:26" x14ac:dyDescent="0.25">
      <c r="A30" s="76"/>
      <c r="B30" s="77"/>
      <c r="C30" s="23" t="str">
        <f t="shared" ref="C30" si="289">IF(C29="","",IF(C29="неопр",2,1))</f>
        <v/>
      </c>
      <c r="D30" s="23" t="str">
        <f t="shared" ref="D30" si="290">IF(D29="","",IF(D29="морат",2,1))</f>
        <v/>
      </c>
      <c r="E30" s="23" t="str">
        <f t="shared" ref="E30" si="291">IF(E29="","",IF(E29="морат",2,1))</f>
        <v/>
      </c>
      <c r="F30" s="23" t="str">
        <f t="shared" ref="F30" si="292">IF(F29="","",IF(F29="навяз",2,1))</f>
        <v/>
      </c>
      <c r="G30" s="23" t="str">
        <f t="shared" ref="G30" si="293">IF(G29="","",IF(G29="морат",2,1))</f>
        <v/>
      </c>
      <c r="H30" s="23" t="str">
        <f t="shared" ref="H30" si="294">IF(H29="","",IF(H29="сформ",2,1))</f>
        <v/>
      </c>
      <c r="I30" s="23" t="str">
        <f t="shared" ref="I30" si="295">IF(I29="","",IF(I29="навяз",2,1))</f>
        <v/>
      </c>
      <c r="J30" s="23" t="str">
        <f t="shared" ref="J30" si="296">IF(J29="","",IF(J29="неопр",2,1))</f>
        <v/>
      </c>
      <c r="K30" s="23" t="str">
        <f t="shared" ref="K30" si="297">IF(K29="","",IF(K29="сформ",2,1))</f>
        <v/>
      </c>
      <c r="L30" s="23" t="str">
        <f t="shared" ref="L30" si="298">IF(L29="","",IF(L29="навяз",2,1))</f>
        <v/>
      </c>
      <c r="M30" s="23" t="str">
        <f t="shared" ref="M30" si="299">IF(M29="","",IF(M29="неопр",2,1))</f>
        <v/>
      </c>
      <c r="N30" s="23" t="str">
        <f t="shared" ref="N30" si="300">IF(N29="","",IF(N29="навяз",2,1))</f>
        <v/>
      </c>
      <c r="O30" s="23" t="str">
        <f t="shared" ref="O30" si="301">IF(O29="","",IF(O29="неопр",2,1))</f>
        <v/>
      </c>
      <c r="P30" s="23" t="str">
        <f t="shared" ref="P30" si="302">IF(P29="","",IF(P29="морат",2,1))</f>
        <v/>
      </c>
      <c r="Q30" s="23" t="str">
        <f t="shared" ref="Q30" si="303">IF(Q29="","",IF(Q29="сформ",2,1))</f>
        <v/>
      </c>
      <c r="R30" s="23" t="str">
        <f t="shared" ref="R30" si="304">IF(R29="","",IF(R29="морат",2,1))</f>
        <v/>
      </c>
      <c r="S30" s="23" t="str">
        <f t="shared" ref="S30" si="305">IF(S29="","",IF(S29="неопр",2,1))</f>
        <v/>
      </c>
      <c r="T30" s="23" t="str">
        <f t="shared" ref="T30" si="306">IF(T29="","",IF(T29="морат",2,1))</f>
        <v/>
      </c>
      <c r="U30" s="23" t="str">
        <f t="shared" ref="U30" si="307">IF(U29="","",IF(U29="сформ",2,1))</f>
        <v/>
      </c>
      <c r="V30" s="23" t="str">
        <f t="shared" ref="V30" si="308">IF(V29="","",IF(V29="сформ",2,1))</f>
        <v/>
      </c>
      <c r="W30" s="75"/>
      <c r="X30" s="75"/>
      <c r="Y30" s="75"/>
      <c r="Z30" s="75"/>
    </row>
    <row r="31" spans="1:26" x14ac:dyDescent="0.25">
      <c r="A31" s="76">
        <v>15</v>
      </c>
      <c r="B31" s="77" t="str">
        <f>IF(VLOOKUP(A31,ответы,2,FALSE)="","",VLOOKUP(A31,ответы,2,FALSE))</f>
        <v/>
      </c>
      <c r="C31" s="27" t="str">
        <f>IF('Данные из бланков'!D16="а","неопр",IF('Данные из бланков'!D16="б","навяз",IF('Данные из бланков'!D16="г","морат",IF('Данные из бланков'!D16="в","сформ",""))))</f>
        <v/>
      </c>
      <c r="D31" s="27" t="str">
        <f>IF('Данные из бланков'!E16="г","неопр",IF('Данные из бланков'!E16="б","навяз",IF('Данные из бланков'!E16="а","морат",IF('Данные из бланков'!E16="в","сформ",""))))</f>
        <v/>
      </c>
      <c r="E31" s="27" t="str">
        <f>IF('Данные из бланков'!F16="в","неопр",IF('Данные из бланков'!F16="б","навяз",IF('Данные из бланков'!F16="а","морат",IF('Данные из бланков'!F16="г","сформ",""))))</f>
        <v/>
      </c>
      <c r="F31" s="27" t="str">
        <f>IF('Данные из бланков'!G16="в","неопр",IF('Данные из бланков'!G16="а","навяз",IF('Данные из бланков'!G16="б","морат",IF('Данные из бланков'!G16="г","сформ",""))))</f>
        <v/>
      </c>
      <c r="G31" s="27" t="str">
        <f>IF('Данные из бланков'!H16="в","неопр",IF('Данные из бланков'!H16="а","навяз",IF('Данные из бланков'!H16="б","морат",IF('Данные из бланков'!H16="г","сформ",""))))</f>
        <v/>
      </c>
      <c r="H31" s="27" t="str">
        <f>IF('Данные из бланков'!I16="в","неопр",IF('Данные из бланков'!I16="а","навяз",IF('Данные из бланков'!I16="г","морат",IF('Данные из бланков'!I16="б","сформ",""))))</f>
        <v/>
      </c>
      <c r="I31" s="27" t="str">
        <f>IF('Данные из бланков'!J16="а","неопр",IF('Данные из бланков'!J16="б","навяз",IF('Данные из бланков'!J16="в","морат",IF('Данные из бланков'!J16="г","сформ",""))))</f>
        <v/>
      </c>
      <c r="J31" s="27" t="str">
        <f>IF('Данные из бланков'!K16="б","неопр",IF('Данные из бланков'!K16="а","навяз",IF('Данные из бланков'!K16="в","морат",IF('Данные из бланков'!K16="г","сформ",""))))</f>
        <v/>
      </c>
      <c r="K31" s="27" t="str">
        <f>IF('Данные из бланков'!L16="а","неопр",IF('Данные из бланков'!L16="в","навяз",IF('Данные из бланков'!L16="г","морат",IF('Данные из бланков'!L16="б","сформ",""))))</f>
        <v/>
      </c>
      <c r="L31" s="27" t="str">
        <f>IF('Данные из бланков'!M16="в","неопр",IF('Данные из бланков'!M16="б","навяз",IF('Данные из бланков'!M16="а","морат",IF('Данные из бланков'!M16="г","сформ",""))))</f>
        <v/>
      </c>
      <c r="M31" s="27" t="str">
        <f>IF('Данные из бланков'!N16="в","неопр",IF('Данные из бланков'!N16="б","навяз",IF('Данные из бланков'!N16="г","морат",IF('Данные из бланков'!N16="а","сформ",""))))</f>
        <v/>
      </c>
      <c r="N31" s="27" t="str">
        <f>IF('Данные из бланков'!O16="б","неопр",IF('Данные из бланков'!O16="в","навяз",IF('Данные из бланков'!O16="а","морат",IF('Данные из бланков'!O16="г","сформ",""))))</f>
        <v/>
      </c>
      <c r="O31" s="27" t="str">
        <f>IF('Данные из бланков'!P16="в","неопр",IF('Данные из бланков'!P16="б","навяз",IF('Данные из бланков'!P16="а","морат",IF('Данные из бланков'!P16="г","сформ",""))))</f>
        <v/>
      </c>
      <c r="P31" s="27" t="str">
        <f>IF('Данные из бланков'!Q16="г","неопр",IF('Данные из бланков'!Q16="а","навяз",IF('Данные из бланков'!Q16="в","морат",IF('Данные из бланков'!Q16="б","сформ",""))))</f>
        <v/>
      </c>
      <c r="Q31" s="27" t="str">
        <f>IF('Данные из бланков'!R16="б","неопр",IF('Данные из бланков'!R16="а","навяз",IF('Данные из бланков'!R16="г","морат",IF('Данные из бланков'!R16="в","сформ",""))))</f>
        <v/>
      </c>
      <c r="R31" s="27" t="str">
        <f>IF('Данные из бланков'!S16="б","неопр",IF('Данные из бланков'!S16="а","навяз",IF('Данные из бланков'!S16="г","морат",IF('Данные из бланков'!S16="в","сформ",""))))</f>
        <v/>
      </c>
      <c r="S31" s="27" t="str">
        <f>IF('Данные из бланков'!T16="г","неопр",IF('Данные из бланков'!T16="а","навяз",IF('Данные из бланков'!T16="в","морат",IF('Данные из бланков'!T16="б","сформ",""))))</f>
        <v/>
      </c>
      <c r="T31" s="27" t="str">
        <f>IF('Данные из бланков'!U16="в","неопр",IF('Данные из бланков'!U16="а","навяз",IF('Данные из бланков'!U16="г","морат",IF('Данные из бланков'!U16="б","сформ",""))))</f>
        <v/>
      </c>
      <c r="U31" s="27" t="str">
        <f>IF('Данные из бланков'!V16="в","неопр",IF('Данные из бланков'!V16="б","навяз",IF('Данные из бланков'!V16="а","морат",IF('Данные из бланков'!V16="г","сформ",""))))</f>
        <v/>
      </c>
      <c r="V31" s="27" t="str">
        <f>IF('Данные из бланков'!W16="а","неопр",IF('Данные из бланков'!W16="в","навяз",IF('Данные из бланков'!W16="б","морат",IF('Данные из бланков'!W16="г","сформ",""))))</f>
        <v/>
      </c>
      <c r="W31" s="75">
        <f t="shared" ref="W31" si="309">SUMIFS($C32:$V32,$C31:$V31,W$1)</f>
        <v>0</v>
      </c>
      <c r="X31" s="75">
        <f t="shared" ref="X31" si="310">SUMIFS($C32:$V32,$C31:$V31,X$1)</f>
        <v>0</v>
      </c>
      <c r="Y31" s="75">
        <f t="shared" ref="Y31" si="311">SUMIFS($C32:$V32,$C31:$V31,Y$1)</f>
        <v>0</v>
      </c>
      <c r="Z31" s="75">
        <f t="shared" ref="Z31" si="312">SUMIFS($C32:$V32,$C31:$V31,Z$1)</f>
        <v>0</v>
      </c>
    </row>
    <row r="32" spans="1:26" x14ac:dyDescent="0.25">
      <c r="A32" s="76"/>
      <c r="B32" s="77"/>
      <c r="C32" s="23" t="str">
        <f t="shared" ref="C32" si="313">IF(C31="","",IF(C31="неопр",2,1))</f>
        <v/>
      </c>
      <c r="D32" s="23" t="str">
        <f t="shared" ref="D32" si="314">IF(D31="","",IF(D31="морат",2,1))</f>
        <v/>
      </c>
      <c r="E32" s="23" t="str">
        <f t="shared" ref="E32" si="315">IF(E31="","",IF(E31="морат",2,1))</f>
        <v/>
      </c>
      <c r="F32" s="23" t="str">
        <f t="shared" ref="F32" si="316">IF(F31="","",IF(F31="навяз",2,1))</f>
        <v/>
      </c>
      <c r="G32" s="23" t="str">
        <f t="shared" ref="G32" si="317">IF(G31="","",IF(G31="морат",2,1))</f>
        <v/>
      </c>
      <c r="H32" s="23" t="str">
        <f t="shared" ref="H32" si="318">IF(H31="","",IF(H31="сформ",2,1))</f>
        <v/>
      </c>
      <c r="I32" s="23" t="str">
        <f t="shared" ref="I32" si="319">IF(I31="","",IF(I31="навяз",2,1))</f>
        <v/>
      </c>
      <c r="J32" s="23" t="str">
        <f t="shared" ref="J32" si="320">IF(J31="","",IF(J31="неопр",2,1))</f>
        <v/>
      </c>
      <c r="K32" s="23" t="str">
        <f t="shared" ref="K32" si="321">IF(K31="","",IF(K31="сформ",2,1))</f>
        <v/>
      </c>
      <c r="L32" s="23" t="str">
        <f t="shared" ref="L32" si="322">IF(L31="","",IF(L31="навяз",2,1))</f>
        <v/>
      </c>
      <c r="M32" s="23" t="str">
        <f t="shared" ref="M32" si="323">IF(M31="","",IF(M31="неопр",2,1))</f>
        <v/>
      </c>
      <c r="N32" s="23" t="str">
        <f t="shared" ref="N32" si="324">IF(N31="","",IF(N31="навяз",2,1))</f>
        <v/>
      </c>
      <c r="O32" s="23" t="str">
        <f t="shared" ref="O32" si="325">IF(O31="","",IF(O31="неопр",2,1))</f>
        <v/>
      </c>
      <c r="P32" s="23" t="str">
        <f t="shared" ref="P32" si="326">IF(P31="","",IF(P31="морат",2,1))</f>
        <v/>
      </c>
      <c r="Q32" s="23" t="str">
        <f t="shared" ref="Q32" si="327">IF(Q31="","",IF(Q31="сформ",2,1))</f>
        <v/>
      </c>
      <c r="R32" s="23" t="str">
        <f t="shared" ref="R32" si="328">IF(R31="","",IF(R31="морат",2,1))</f>
        <v/>
      </c>
      <c r="S32" s="23" t="str">
        <f t="shared" ref="S32" si="329">IF(S31="","",IF(S31="неопр",2,1))</f>
        <v/>
      </c>
      <c r="T32" s="23" t="str">
        <f t="shared" ref="T32" si="330">IF(T31="","",IF(T31="морат",2,1))</f>
        <v/>
      </c>
      <c r="U32" s="23" t="str">
        <f t="shared" ref="U32" si="331">IF(U31="","",IF(U31="сформ",2,1))</f>
        <v/>
      </c>
      <c r="V32" s="23" t="str">
        <f t="shared" ref="V32" si="332">IF(V31="","",IF(V31="сформ",2,1))</f>
        <v/>
      </c>
      <c r="W32" s="75"/>
      <c r="X32" s="75"/>
      <c r="Y32" s="75"/>
      <c r="Z32" s="75"/>
    </row>
    <row r="33" spans="1:26" x14ac:dyDescent="0.25">
      <c r="A33" s="76">
        <v>16</v>
      </c>
      <c r="B33" s="77" t="str">
        <f>IF(VLOOKUP(A33,ответы,2,FALSE)="","",VLOOKUP(A33,ответы,2,FALSE))</f>
        <v/>
      </c>
      <c r="C33" s="27" t="str">
        <f>IF('Данные из бланков'!D17="а","неопр",IF('Данные из бланков'!D17="б","навяз",IF('Данные из бланков'!D17="г","морат",IF('Данные из бланков'!D17="в","сформ",""))))</f>
        <v/>
      </c>
      <c r="D33" s="27" t="str">
        <f>IF('Данные из бланков'!E17="г","неопр",IF('Данные из бланков'!E17="б","навяз",IF('Данные из бланков'!E17="а","морат",IF('Данные из бланков'!E17="в","сформ",""))))</f>
        <v/>
      </c>
      <c r="E33" s="27" t="str">
        <f>IF('Данные из бланков'!F17="в","неопр",IF('Данные из бланков'!F17="б","навяз",IF('Данные из бланков'!F17="а","морат",IF('Данные из бланков'!F17="г","сформ",""))))</f>
        <v/>
      </c>
      <c r="F33" s="27" t="str">
        <f>IF('Данные из бланков'!G17="в","неопр",IF('Данные из бланков'!G17="а","навяз",IF('Данные из бланков'!G17="б","морат",IF('Данные из бланков'!G17="г","сформ",""))))</f>
        <v/>
      </c>
      <c r="G33" s="27" t="str">
        <f>IF('Данные из бланков'!H17="в","неопр",IF('Данные из бланков'!H17="а","навяз",IF('Данные из бланков'!H17="б","морат",IF('Данные из бланков'!H17="г","сформ",""))))</f>
        <v/>
      </c>
      <c r="H33" s="27" t="str">
        <f>IF('Данные из бланков'!I17="в","неопр",IF('Данные из бланков'!I17="а","навяз",IF('Данные из бланков'!I17="г","морат",IF('Данные из бланков'!I17="б","сформ",""))))</f>
        <v/>
      </c>
      <c r="I33" s="27" t="str">
        <f>IF('Данные из бланков'!J17="а","неопр",IF('Данные из бланков'!J17="б","навяз",IF('Данные из бланков'!J17="в","морат",IF('Данные из бланков'!J17="г","сформ",""))))</f>
        <v/>
      </c>
      <c r="J33" s="27" t="str">
        <f>IF('Данные из бланков'!K17="б","неопр",IF('Данные из бланков'!K17="а","навяз",IF('Данные из бланков'!K17="в","морат",IF('Данные из бланков'!K17="г","сформ",""))))</f>
        <v/>
      </c>
      <c r="K33" s="27" t="str">
        <f>IF('Данные из бланков'!L17="а","неопр",IF('Данные из бланков'!L17="в","навяз",IF('Данные из бланков'!L17="г","морат",IF('Данные из бланков'!L17="б","сформ",""))))</f>
        <v/>
      </c>
      <c r="L33" s="27" t="str">
        <f>IF('Данные из бланков'!M17="в","неопр",IF('Данные из бланков'!M17="б","навяз",IF('Данные из бланков'!M17="а","морат",IF('Данные из бланков'!M17="г","сформ",""))))</f>
        <v/>
      </c>
      <c r="M33" s="27" t="str">
        <f>IF('Данные из бланков'!N17="в","неопр",IF('Данные из бланков'!N17="б","навяз",IF('Данные из бланков'!N17="г","морат",IF('Данные из бланков'!N17="а","сформ",""))))</f>
        <v/>
      </c>
      <c r="N33" s="27" t="str">
        <f>IF('Данные из бланков'!O17="б","неопр",IF('Данные из бланков'!O17="в","навяз",IF('Данные из бланков'!O17="а","морат",IF('Данные из бланков'!O17="г","сформ",""))))</f>
        <v/>
      </c>
      <c r="O33" s="27" t="str">
        <f>IF('Данные из бланков'!P17="в","неопр",IF('Данные из бланков'!P17="б","навяз",IF('Данные из бланков'!P17="а","морат",IF('Данные из бланков'!P17="г","сформ",""))))</f>
        <v/>
      </c>
      <c r="P33" s="27" t="str">
        <f>IF('Данные из бланков'!Q17="г","неопр",IF('Данные из бланков'!Q17="а","навяз",IF('Данные из бланков'!Q17="в","морат",IF('Данные из бланков'!Q17="б","сформ",""))))</f>
        <v/>
      </c>
      <c r="Q33" s="27" t="str">
        <f>IF('Данные из бланков'!R17="б","неопр",IF('Данные из бланков'!R17="а","навяз",IF('Данные из бланков'!R17="г","морат",IF('Данные из бланков'!R17="в","сформ",""))))</f>
        <v/>
      </c>
      <c r="R33" s="27" t="str">
        <f>IF('Данные из бланков'!S17="б","неопр",IF('Данные из бланков'!S17="а","навяз",IF('Данные из бланков'!S17="г","морат",IF('Данные из бланков'!S17="в","сформ",""))))</f>
        <v/>
      </c>
      <c r="S33" s="27" t="str">
        <f>IF('Данные из бланков'!T17="г","неопр",IF('Данные из бланков'!T17="а","навяз",IF('Данные из бланков'!T17="в","морат",IF('Данные из бланков'!T17="б","сформ",""))))</f>
        <v/>
      </c>
      <c r="T33" s="27" t="str">
        <f>IF('Данные из бланков'!U17="в","неопр",IF('Данные из бланков'!U17="а","навяз",IF('Данные из бланков'!U17="г","морат",IF('Данные из бланков'!U17="б","сформ",""))))</f>
        <v/>
      </c>
      <c r="U33" s="27" t="str">
        <f>IF('Данные из бланков'!V17="в","неопр",IF('Данные из бланков'!V17="б","навяз",IF('Данные из бланков'!V17="а","морат",IF('Данные из бланков'!V17="г","сформ",""))))</f>
        <v/>
      </c>
      <c r="V33" s="27" t="str">
        <f>IF('Данные из бланков'!W17="а","неопр",IF('Данные из бланков'!W17="в","навяз",IF('Данные из бланков'!W17="б","морат",IF('Данные из бланков'!W17="г","сформ",""))))</f>
        <v/>
      </c>
      <c r="W33" s="75">
        <f t="shared" ref="W33" si="333">SUMIFS($C34:$V34,$C33:$V33,W$1)</f>
        <v>0</v>
      </c>
      <c r="X33" s="75">
        <f t="shared" ref="X33" si="334">SUMIFS($C34:$V34,$C33:$V33,X$1)</f>
        <v>0</v>
      </c>
      <c r="Y33" s="75">
        <f t="shared" ref="Y33" si="335">SUMIFS($C34:$V34,$C33:$V33,Y$1)</f>
        <v>0</v>
      </c>
      <c r="Z33" s="75">
        <f t="shared" ref="Z33" si="336">SUMIFS($C34:$V34,$C33:$V33,Z$1)</f>
        <v>0</v>
      </c>
    </row>
    <row r="34" spans="1:26" x14ac:dyDescent="0.25">
      <c r="A34" s="76"/>
      <c r="B34" s="77"/>
      <c r="C34" s="23" t="str">
        <f t="shared" ref="C34" si="337">IF(C33="","",IF(C33="неопр",2,1))</f>
        <v/>
      </c>
      <c r="D34" s="23" t="str">
        <f t="shared" ref="D34" si="338">IF(D33="","",IF(D33="морат",2,1))</f>
        <v/>
      </c>
      <c r="E34" s="23" t="str">
        <f t="shared" ref="E34" si="339">IF(E33="","",IF(E33="морат",2,1))</f>
        <v/>
      </c>
      <c r="F34" s="23" t="str">
        <f t="shared" ref="F34" si="340">IF(F33="","",IF(F33="навяз",2,1))</f>
        <v/>
      </c>
      <c r="G34" s="23" t="str">
        <f t="shared" ref="G34" si="341">IF(G33="","",IF(G33="морат",2,1))</f>
        <v/>
      </c>
      <c r="H34" s="23" t="str">
        <f t="shared" ref="H34" si="342">IF(H33="","",IF(H33="сформ",2,1))</f>
        <v/>
      </c>
      <c r="I34" s="23" t="str">
        <f t="shared" ref="I34" si="343">IF(I33="","",IF(I33="навяз",2,1))</f>
        <v/>
      </c>
      <c r="J34" s="23" t="str">
        <f t="shared" ref="J34" si="344">IF(J33="","",IF(J33="неопр",2,1))</f>
        <v/>
      </c>
      <c r="K34" s="23" t="str">
        <f t="shared" ref="K34" si="345">IF(K33="","",IF(K33="сформ",2,1))</f>
        <v/>
      </c>
      <c r="L34" s="23" t="str">
        <f t="shared" ref="L34" si="346">IF(L33="","",IF(L33="навяз",2,1))</f>
        <v/>
      </c>
      <c r="M34" s="23" t="str">
        <f t="shared" ref="M34" si="347">IF(M33="","",IF(M33="неопр",2,1))</f>
        <v/>
      </c>
      <c r="N34" s="23" t="str">
        <f t="shared" ref="N34" si="348">IF(N33="","",IF(N33="навяз",2,1))</f>
        <v/>
      </c>
      <c r="O34" s="23" t="str">
        <f t="shared" ref="O34" si="349">IF(O33="","",IF(O33="неопр",2,1))</f>
        <v/>
      </c>
      <c r="P34" s="23" t="str">
        <f t="shared" ref="P34" si="350">IF(P33="","",IF(P33="морат",2,1))</f>
        <v/>
      </c>
      <c r="Q34" s="23" t="str">
        <f t="shared" ref="Q34" si="351">IF(Q33="","",IF(Q33="сформ",2,1))</f>
        <v/>
      </c>
      <c r="R34" s="23" t="str">
        <f t="shared" ref="R34" si="352">IF(R33="","",IF(R33="морат",2,1))</f>
        <v/>
      </c>
      <c r="S34" s="23" t="str">
        <f t="shared" ref="S34" si="353">IF(S33="","",IF(S33="неопр",2,1))</f>
        <v/>
      </c>
      <c r="T34" s="23" t="str">
        <f t="shared" ref="T34" si="354">IF(T33="","",IF(T33="морат",2,1))</f>
        <v/>
      </c>
      <c r="U34" s="23" t="str">
        <f t="shared" ref="U34" si="355">IF(U33="","",IF(U33="сформ",2,1))</f>
        <v/>
      </c>
      <c r="V34" s="23" t="str">
        <f t="shared" ref="V34" si="356">IF(V33="","",IF(V33="сформ",2,1))</f>
        <v/>
      </c>
      <c r="W34" s="75"/>
      <c r="X34" s="75"/>
      <c r="Y34" s="75"/>
      <c r="Z34" s="75"/>
    </row>
    <row r="35" spans="1:26" x14ac:dyDescent="0.25">
      <c r="A35" s="76">
        <v>17</v>
      </c>
      <c r="B35" s="77" t="str">
        <f>IF(VLOOKUP(A35,ответы,2,FALSE)="","",VLOOKUP(A35,ответы,2,FALSE))</f>
        <v/>
      </c>
      <c r="C35" s="27" t="str">
        <f>IF('Данные из бланков'!D18="а","неопр",IF('Данные из бланков'!D18="б","навяз",IF('Данные из бланков'!D18="г","морат",IF('Данные из бланков'!D18="в","сформ",""))))</f>
        <v/>
      </c>
      <c r="D35" s="27" t="str">
        <f>IF('Данные из бланков'!E18="г","неопр",IF('Данные из бланков'!E18="б","навяз",IF('Данные из бланков'!E18="а","морат",IF('Данные из бланков'!E18="в","сформ",""))))</f>
        <v/>
      </c>
      <c r="E35" s="27" t="str">
        <f>IF('Данные из бланков'!F18="в","неопр",IF('Данные из бланков'!F18="б","навяз",IF('Данные из бланков'!F18="а","морат",IF('Данные из бланков'!F18="г","сформ",""))))</f>
        <v/>
      </c>
      <c r="F35" s="27" t="str">
        <f>IF('Данные из бланков'!G18="в","неопр",IF('Данные из бланков'!G18="а","навяз",IF('Данные из бланков'!G18="б","морат",IF('Данные из бланков'!G18="г","сформ",""))))</f>
        <v/>
      </c>
      <c r="G35" s="27" t="str">
        <f>IF('Данные из бланков'!H18="в","неопр",IF('Данные из бланков'!H18="а","навяз",IF('Данные из бланков'!H18="б","морат",IF('Данные из бланков'!H18="г","сформ",""))))</f>
        <v/>
      </c>
      <c r="H35" s="27" t="str">
        <f>IF('Данные из бланков'!I18="в","неопр",IF('Данные из бланков'!I18="а","навяз",IF('Данные из бланков'!I18="г","морат",IF('Данные из бланков'!I18="б","сформ",""))))</f>
        <v/>
      </c>
      <c r="I35" s="27" t="str">
        <f>IF('Данные из бланков'!J18="а","неопр",IF('Данные из бланков'!J18="б","навяз",IF('Данные из бланков'!J18="в","морат",IF('Данные из бланков'!J18="г","сформ",""))))</f>
        <v/>
      </c>
      <c r="J35" s="27" t="str">
        <f>IF('Данные из бланков'!K18="б","неопр",IF('Данные из бланков'!K18="а","навяз",IF('Данные из бланков'!K18="в","морат",IF('Данные из бланков'!K18="г","сформ",""))))</f>
        <v/>
      </c>
      <c r="K35" s="27" t="str">
        <f>IF('Данные из бланков'!L18="а","неопр",IF('Данные из бланков'!L18="в","навяз",IF('Данные из бланков'!L18="г","морат",IF('Данные из бланков'!L18="б","сформ",""))))</f>
        <v/>
      </c>
      <c r="L35" s="27" t="str">
        <f>IF('Данные из бланков'!M18="в","неопр",IF('Данные из бланков'!M18="б","навяз",IF('Данные из бланков'!M18="а","морат",IF('Данные из бланков'!M18="г","сформ",""))))</f>
        <v/>
      </c>
      <c r="M35" s="27" t="str">
        <f>IF('Данные из бланков'!N18="в","неопр",IF('Данные из бланков'!N18="б","навяз",IF('Данные из бланков'!N18="г","морат",IF('Данные из бланков'!N18="а","сформ",""))))</f>
        <v/>
      </c>
      <c r="N35" s="27" t="str">
        <f>IF('Данные из бланков'!O18="б","неопр",IF('Данные из бланков'!O18="в","навяз",IF('Данные из бланков'!O18="а","морат",IF('Данные из бланков'!O18="г","сформ",""))))</f>
        <v/>
      </c>
      <c r="O35" s="27" t="str">
        <f>IF('Данные из бланков'!P18="в","неопр",IF('Данные из бланков'!P18="б","навяз",IF('Данные из бланков'!P18="а","морат",IF('Данные из бланков'!P18="г","сформ",""))))</f>
        <v/>
      </c>
      <c r="P35" s="27" t="str">
        <f>IF('Данные из бланков'!Q18="г","неопр",IF('Данные из бланков'!Q18="а","навяз",IF('Данные из бланков'!Q18="в","морат",IF('Данные из бланков'!Q18="б","сформ",""))))</f>
        <v/>
      </c>
      <c r="Q35" s="27" t="str">
        <f>IF('Данные из бланков'!R18="б","неопр",IF('Данные из бланков'!R18="а","навяз",IF('Данные из бланков'!R18="г","морат",IF('Данные из бланков'!R18="в","сформ",""))))</f>
        <v/>
      </c>
      <c r="R35" s="27" t="str">
        <f>IF('Данные из бланков'!S18="б","неопр",IF('Данные из бланков'!S18="а","навяз",IF('Данные из бланков'!S18="г","морат",IF('Данные из бланков'!S18="в","сформ",""))))</f>
        <v/>
      </c>
      <c r="S35" s="27" t="str">
        <f>IF('Данные из бланков'!T18="г","неопр",IF('Данные из бланков'!T18="а","навяз",IF('Данные из бланков'!T18="в","морат",IF('Данные из бланков'!T18="б","сформ",""))))</f>
        <v/>
      </c>
      <c r="T35" s="27" t="str">
        <f>IF('Данные из бланков'!U18="в","неопр",IF('Данные из бланков'!U18="а","навяз",IF('Данные из бланков'!U18="г","морат",IF('Данные из бланков'!U18="б","сформ",""))))</f>
        <v/>
      </c>
      <c r="U35" s="27" t="str">
        <f>IF('Данные из бланков'!V18="в","неопр",IF('Данные из бланков'!V18="б","навяз",IF('Данные из бланков'!V18="а","морат",IF('Данные из бланков'!V18="г","сформ",""))))</f>
        <v/>
      </c>
      <c r="V35" s="27" t="str">
        <f>IF('Данные из бланков'!W18="а","неопр",IF('Данные из бланков'!W18="в","навяз",IF('Данные из бланков'!W18="б","морат",IF('Данные из бланков'!W18="г","сформ",""))))</f>
        <v/>
      </c>
      <c r="W35" s="75">
        <f t="shared" ref="W35" si="357">SUMIFS($C36:$V36,$C35:$V35,W$1)</f>
        <v>0</v>
      </c>
      <c r="X35" s="75">
        <f t="shared" ref="X35" si="358">SUMIFS($C36:$V36,$C35:$V35,X$1)</f>
        <v>0</v>
      </c>
      <c r="Y35" s="75">
        <f t="shared" ref="Y35" si="359">SUMIFS($C36:$V36,$C35:$V35,Y$1)</f>
        <v>0</v>
      </c>
      <c r="Z35" s="75">
        <f t="shared" ref="Z35" si="360">SUMIFS($C36:$V36,$C35:$V35,Z$1)</f>
        <v>0</v>
      </c>
    </row>
    <row r="36" spans="1:26" x14ac:dyDescent="0.25">
      <c r="A36" s="76"/>
      <c r="B36" s="77"/>
      <c r="C36" s="23" t="str">
        <f t="shared" ref="C36" si="361">IF(C35="","",IF(C35="неопр",2,1))</f>
        <v/>
      </c>
      <c r="D36" s="23" t="str">
        <f t="shared" ref="D36" si="362">IF(D35="","",IF(D35="морат",2,1))</f>
        <v/>
      </c>
      <c r="E36" s="23" t="str">
        <f t="shared" ref="E36" si="363">IF(E35="","",IF(E35="морат",2,1))</f>
        <v/>
      </c>
      <c r="F36" s="23" t="str">
        <f t="shared" ref="F36" si="364">IF(F35="","",IF(F35="навяз",2,1))</f>
        <v/>
      </c>
      <c r="G36" s="23" t="str">
        <f t="shared" ref="G36" si="365">IF(G35="","",IF(G35="морат",2,1))</f>
        <v/>
      </c>
      <c r="H36" s="23" t="str">
        <f t="shared" ref="H36" si="366">IF(H35="","",IF(H35="сформ",2,1))</f>
        <v/>
      </c>
      <c r="I36" s="23" t="str">
        <f t="shared" ref="I36" si="367">IF(I35="","",IF(I35="навяз",2,1))</f>
        <v/>
      </c>
      <c r="J36" s="23" t="str">
        <f t="shared" ref="J36" si="368">IF(J35="","",IF(J35="неопр",2,1))</f>
        <v/>
      </c>
      <c r="K36" s="23" t="str">
        <f t="shared" ref="K36" si="369">IF(K35="","",IF(K35="сформ",2,1))</f>
        <v/>
      </c>
      <c r="L36" s="23" t="str">
        <f t="shared" ref="L36" si="370">IF(L35="","",IF(L35="навяз",2,1))</f>
        <v/>
      </c>
      <c r="M36" s="23" t="str">
        <f t="shared" ref="M36" si="371">IF(M35="","",IF(M35="неопр",2,1))</f>
        <v/>
      </c>
      <c r="N36" s="23" t="str">
        <f t="shared" ref="N36" si="372">IF(N35="","",IF(N35="навяз",2,1))</f>
        <v/>
      </c>
      <c r="O36" s="23" t="str">
        <f t="shared" ref="O36" si="373">IF(O35="","",IF(O35="неопр",2,1))</f>
        <v/>
      </c>
      <c r="P36" s="23" t="str">
        <f t="shared" ref="P36" si="374">IF(P35="","",IF(P35="морат",2,1))</f>
        <v/>
      </c>
      <c r="Q36" s="23" t="str">
        <f t="shared" ref="Q36" si="375">IF(Q35="","",IF(Q35="сформ",2,1))</f>
        <v/>
      </c>
      <c r="R36" s="23" t="str">
        <f t="shared" ref="R36" si="376">IF(R35="","",IF(R35="морат",2,1))</f>
        <v/>
      </c>
      <c r="S36" s="23" t="str">
        <f t="shared" ref="S36" si="377">IF(S35="","",IF(S35="неопр",2,1))</f>
        <v/>
      </c>
      <c r="T36" s="23" t="str">
        <f t="shared" ref="T36" si="378">IF(T35="","",IF(T35="морат",2,1))</f>
        <v/>
      </c>
      <c r="U36" s="23" t="str">
        <f t="shared" ref="U36" si="379">IF(U35="","",IF(U35="сформ",2,1))</f>
        <v/>
      </c>
      <c r="V36" s="23" t="str">
        <f t="shared" ref="V36" si="380">IF(V35="","",IF(V35="сформ",2,1))</f>
        <v/>
      </c>
      <c r="W36" s="75"/>
      <c r="X36" s="75"/>
      <c r="Y36" s="75"/>
      <c r="Z36" s="75"/>
    </row>
    <row r="37" spans="1:26" x14ac:dyDescent="0.25">
      <c r="A37" s="76">
        <v>18</v>
      </c>
      <c r="B37" s="77" t="str">
        <f>IF(VLOOKUP(A37,ответы,2,FALSE)="","",VLOOKUP(A37,ответы,2,FALSE))</f>
        <v/>
      </c>
      <c r="C37" s="27" t="str">
        <f>IF('Данные из бланков'!D19="а","неопр",IF('Данные из бланков'!D19="б","навяз",IF('Данные из бланков'!D19="г","морат",IF('Данные из бланков'!D19="в","сформ",""))))</f>
        <v/>
      </c>
      <c r="D37" s="27" t="str">
        <f>IF('Данные из бланков'!E19="г","неопр",IF('Данные из бланков'!E19="б","навяз",IF('Данные из бланков'!E19="а","морат",IF('Данные из бланков'!E19="в","сформ",""))))</f>
        <v/>
      </c>
      <c r="E37" s="27" t="str">
        <f>IF('Данные из бланков'!F19="в","неопр",IF('Данные из бланков'!F19="б","навяз",IF('Данные из бланков'!F19="а","морат",IF('Данные из бланков'!F19="г","сформ",""))))</f>
        <v/>
      </c>
      <c r="F37" s="27" t="str">
        <f>IF('Данные из бланков'!G19="в","неопр",IF('Данные из бланков'!G19="а","навяз",IF('Данные из бланков'!G19="б","морат",IF('Данные из бланков'!G19="г","сформ",""))))</f>
        <v/>
      </c>
      <c r="G37" s="27" t="str">
        <f>IF('Данные из бланков'!H19="в","неопр",IF('Данные из бланков'!H19="а","навяз",IF('Данные из бланков'!H19="б","морат",IF('Данные из бланков'!H19="г","сформ",""))))</f>
        <v/>
      </c>
      <c r="H37" s="27" t="str">
        <f>IF('Данные из бланков'!I19="в","неопр",IF('Данные из бланков'!I19="а","навяз",IF('Данные из бланков'!I19="г","морат",IF('Данные из бланков'!I19="б","сформ",""))))</f>
        <v/>
      </c>
      <c r="I37" s="27" t="str">
        <f>IF('Данные из бланков'!J19="а","неопр",IF('Данные из бланков'!J19="б","навяз",IF('Данные из бланков'!J19="в","морат",IF('Данные из бланков'!J19="г","сформ",""))))</f>
        <v/>
      </c>
      <c r="J37" s="27" t="str">
        <f>IF('Данные из бланков'!K19="б","неопр",IF('Данные из бланков'!K19="а","навяз",IF('Данные из бланков'!K19="в","морат",IF('Данные из бланков'!K19="г","сформ",""))))</f>
        <v/>
      </c>
      <c r="K37" s="27" t="str">
        <f>IF('Данные из бланков'!L19="а","неопр",IF('Данные из бланков'!L19="в","навяз",IF('Данные из бланков'!L19="г","морат",IF('Данные из бланков'!L19="б","сформ",""))))</f>
        <v/>
      </c>
      <c r="L37" s="27" t="str">
        <f>IF('Данные из бланков'!M19="в","неопр",IF('Данные из бланков'!M19="б","навяз",IF('Данные из бланков'!M19="а","морат",IF('Данные из бланков'!M19="г","сформ",""))))</f>
        <v/>
      </c>
      <c r="M37" s="27" t="str">
        <f>IF('Данные из бланков'!N19="в","неопр",IF('Данные из бланков'!N19="б","навяз",IF('Данные из бланков'!N19="г","морат",IF('Данные из бланков'!N19="а","сформ",""))))</f>
        <v/>
      </c>
      <c r="N37" s="27" t="str">
        <f>IF('Данные из бланков'!O19="б","неопр",IF('Данные из бланков'!O19="в","навяз",IF('Данные из бланков'!O19="а","морат",IF('Данные из бланков'!O19="г","сформ",""))))</f>
        <v/>
      </c>
      <c r="O37" s="27" t="str">
        <f>IF('Данные из бланков'!P19="в","неопр",IF('Данные из бланков'!P19="б","навяз",IF('Данные из бланков'!P19="а","морат",IF('Данные из бланков'!P19="г","сформ",""))))</f>
        <v/>
      </c>
      <c r="P37" s="27" t="str">
        <f>IF('Данные из бланков'!Q19="г","неопр",IF('Данные из бланков'!Q19="а","навяз",IF('Данные из бланков'!Q19="в","морат",IF('Данные из бланков'!Q19="б","сформ",""))))</f>
        <v/>
      </c>
      <c r="Q37" s="27" t="str">
        <f>IF('Данные из бланков'!R19="б","неопр",IF('Данные из бланков'!R19="а","навяз",IF('Данные из бланков'!R19="г","морат",IF('Данные из бланков'!R19="в","сформ",""))))</f>
        <v/>
      </c>
      <c r="R37" s="27" t="str">
        <f>IF('Данные из бланков'!S19="б","неопр",IF('Данные из бланков'!S19="а","навяз",IF('Данные из бланков'!S19="г","морат",IF('Данные из бланков'!S19="в","сформ",""))))</f>
        <v/>
      </c>
      <c r="S37" s="27" t="str">
        <f>IF('Данные из бланков'!T19="г","неопр",IF('Данные из бланков'!T19="а","навяз",IF('Данные из бланков'!T19="в","морат",IF('Данные из бланков'!T19="б","сформ",""))))</f>
        <v/>
      </c>
      <c r="T37" s="27" t="str">
        <f>IF('Данные из бланков'!U19="в","неопр",IF('Данные из бланков'!U19="а","навяз",IF('Данные из бланков'!U19="г","морат",IF('Данные из бланков'!U19="б","сформ",""))))</f>
        <v/>
      </c>
      <c r="U37" s="27" t="str">
        <f>IF('Данные из бланков'!V19="в","неопр",IF('Данные из бланков'!V19="б","навяз",IF('Данные из бланков'!V19="а","морат",IF('Данные из бланков'!V19="г","сформ",""))))</f>
        <v/>
      </c>
      <c r="V37" s="27" t="str">
        <f>IF('Данные из бланков'!W19="а","неопр",IF('Данные из бланков'!W19="в","навяз",IF('Данные из бланков'!W19="б","морат",IF('Данные из бланков'!W19="г","сформ",""))))</f>
        <v/>
      </c>
      <c r="W37" s="75">
        <f t="shared" ref="W37" si="381">SUMIFS($C38:$V38,$C37:$V37,W$1)</f>
        <v>0</v>
      </c>
      <c r="X37" s="75">
        <f t="shared" ref="X37" si="382">SUMIFS($C38:$V38,$C37:$V37,X$1)</f>
        <v>0</v>
      </c>
      <c r="Y37" s="75">
        <f t="shared" ref="Y37" si="383">SUMIFS($C38:$V38,$C37:$V37,Y$1)</f>
        <v>0</v>
      </c>
      <c r="Z37" s="75">
        <f t="shared" ref="Z37" si="384">SUMIFS($C38:$V38,$C37:$V37,Z$1)</f>
        <v>0</v>
      </c>
    </row>
    <row r="38" spans="1:26" x14ac:dyDescent="0.25">
      <c r="A38" s="76"/>
      <c r="B38" s="77"/>
      <c r="C38" s="23" t="str">
        <f t="shared" ref="C38" si="385">IF(C37="","",IF(C37="неопр",2,1))</f>
        <v/>
      </c>
      <c r="D38" s="23" t="str">
        <f t="shared" ref="D38" si="386">IF(D37="","",IF(D37="морат",2,1))</f>
        <v/>
      </c>
      <c r="E38" s="23" t="str">
        <f t="shared" ref="E38" si="387">IF(E37="","",IF(E37="морат",2,1))</f>
        <v/>
      </c>
      <c r="F38" s="23" t="str">
        <f t="shared" ref="F38" si="388">IF(F37="","",IF(F37="навяз",2,1))</f>
        <v/>
      </c>
      <c r="G38" s="23" t="str">
        <f t="shared" ref="G38" si="389">IF(G37="","",IF(G37="морат",2,1))</f>
        <v/>
      </c>
      <c r="H38" s="23" t="str">
        <f t="shared" ref="H38" si="390">IF(H37="","",IF(H37="сформ",2,1))</f>
        <v/>
      </c>
      <c r="I38" s="23" t="str">
        <f t="shared" ref="I38" si="391">IF(I37="","",IF(I37="навяз",2,1))</f>
        <v/>
      </c>
      <c r="J38" s="23" t="str">
        <f t="shared" ref="J38" si="392">IF(J37="","",IF(J37="неопр",2,1))</f>
        <v/>
      </c>
      <c r="K38" s="23" t="str">
        <f t="shared" ref="K38" si="393">IF(K37="","",IF(K37="сформ",2,1))</f>
        <v/>
      </c>
      <c r="L38" s="23" t="str">
        <f t="shared" ref="L38" si="394">IF(L37="","",IF(L37="навяз",2,1))</f>
        <v/>
      </c>
      <c r="M38" s="23" t="str">
        <f t="shared" ref="M38" si="395">IF(M37="","",IF(M37="неопр",2,1))</f>
        <v/>
      </c>
      <c r="N38" s="23" t="str">
        <f t="shared" ref="N38" si="396">IF(N37="","",IF(N37="навяз",2,1))</f>
        <v/>
      </c>
      <c r="O38" s="23" t="str">
        <f t="shared" ref="O38" si="397">IF(O37="","",IF(O37="неопр",2,1))</f>
        <v/>
      </c>
      <c r="P38" s="23" t="str">
        <f t="shared" ref="P38" si="398">IF(P37="","",IF(P37="морат",2,1))</f>
        <v/>
      </c>
      <c r="Q38" s="23" t="str">
        <f t="shared" ref="Q38" si="399">IF(Q37="","",IF(Q37="сформ",2,1))</f>
        <v/>
      </c>
      <c r="R38" s="23" t="str">
        <f t="shared" ref="R38" si="400">IF(R37="","",IF(R37="морат",2,1))</f>
        <v/>
      </c>
      <c r="S38" s="23" t="str">
        <f t="shared" ref="S38" si="401">IF(S37="","",IF(S37="неопр",2,1))</f>
        <v/>
      </c>
      <c r="T38" s="23" t="str">
        <f t="shared" ref="T38" si="402">IF(T37="","",IF(T37="морат",2,1))</f>
        <v/>
      </c>
      <c r="U38" s="23" t="str">
        <f t="shared" ref="U38" si="403">IF(U37="","",IF(U37="сформ",2,1))</f>
        <v/>
      </c>
      <c r="V38" s="23" t="str">
        <f t="shared" ref="V38" si="404">IF(V37="","",IF(V37="сформ",2,1))</f>
        <v/>
      </c>
      <c r="W38" s="75"/>
      <c r="X38" s="75"/>
      <c r="Y38" s="75"/>
      <c r="Z38" s="75"/>
    </row>
    <row r="39" spans="1:26" x14ac:dyDescent="0.25">
      <c r="A39" s="76">
        <v>19</v>
      </c>
      <c r="B39" s="77" t="str">
        <f>IF(VLOOKUP(A39,ответы,2,FALSE)="","",VLOOKUP(A39,ответы,2,FALSE))</f>
        <v/>
      </c>
      <c r="C39" s="27" t="str">
        <f>IF('Данные из бланков'!D20="а","неопр",IF('Данные из бланков'!D20="б","навяз",IF('Данные из бланков'!D20="г","морат",IF('Данные из бланков'!D20="в","сформ",""))))</f>
        <v/>
      </c>
      <c r="D39" s="27" t="str">
        <f>IF('Данные из бланков'!E20="г","неопр",IF('Данные из бланков'!E20="б","навяз",IF('Данные из бланков'!E20="а","морат",IF('Данные из бланков'!E20="в","сформ",""))))</f>
        <v/>
      </c>
      <c r="E39" s="27" t="str">
        <f>IF('Данные из бланков'!F20="в","неопр",IF('Данные из бланков'!F20="б","навяз",IF('Данные из бланков'!F20="а","морат",IF('Данные из бланков'!F20="г","сформ",""))))</f>
        <v/>
      </c>
      <c r="F39" s="27" t="str">
        <f>IF('Данные из бланков'!G20="в","неопр",IF('Данные из бланков'!G20="а","навяз",IF('Данные из бланков'!G20="б","морат",IF('Данные из бланков'!G20="г","сформ",""))))</f>
        <v/>
      </c>
      <c r="G39" s="27" t="str">
        <f>IF('Данные из бланков'!H20="в","неопр",IF('Данные из бланков'!H20="а","навяз",IF('Данные из бланков'!H20="б","морат",IF('Данные из бланков'!H20="г","сформ",""))))</f>
        <v/>
      </c>
      <c r="H39" s="27" t="str">
        <f>IF('Данные из бланков'!I20="в","неопр",IF('Данные из бланков'!I20="а","навяз",IF('Данные из бланков'!I20="г","морат",IF('Данные из бланков'!I20="б","сформ",""))))</f>
        <v/>
      </c>
      <c r="I39" s="27" t="str">
        <f>IF('Данные из бланков'!J20="а","неопр",IF('Данные из бланков'!J20="б","навяз",IF('Данные из бланков'!J20="в","морат",IF('Данные из бланков'!J20="г","сформ",""))))</f>
        <v/>
      </c>
      <c r="J39" s="27" t="str">
        <f>IF('Данные из бланков'!K20="б","неопр",IF('Данные из бланков'!K20="а","навяз",IF('Данные из бланков'!K20="в","морат",IF('Данные из бланков'!K20="г","сформ",""))))</f>
        <v/>
      </c>
      <c r="K39" s="27" t="str">
        <f>IF('Данные из бланков'!L20="а","неопр",IF('Данные из бланков'!L20="в","навяз",IF('Данные из бланков'!L20="г","морат",IF('Данные из бланков'!L20="б","сформ",""))))</f>
        <v/>
      </c>
      <c r="L39" s="27" t="str">
        <f>IF('Данные из бланков'!M20="в","неопр",IF('Данные из бланков'!M20="б","навяз",IF('Данные из бланков'!M20="а","морат",IF('Данные из бланков'!M20="г","сформ",""))))</f>
        <v/>
      </c>
      <c r="M39" s="27" t="str">
        <f>IF('Данные из бланков'!N20="в","неопр",IF('Данные из бланков'!N20="б","навяз",IF('Данные из бланков'!N20="г","морат",IF('Данные из бланков'!N20="а","сформ",""))))</f>
        <v/>
      </c>
      <c r="N39" s="27" t="str">
        <f>IF('Данные из бланков'!O20="б","неопр",IF('Данные из бланков'!O20="в","навяз",IF('Данные из бланков'!O20="а","морат",IF('Данные из бланков'!O20="г","сформ",""))))</f>
        <v/>
      </c>
      <c r="O39" s="27" t="str">
        <f>IF('Данные из бланков'!P20="в","неопр",IF('Данные из бланков'!P20="б","навяз",IF('Данные из бланков'!P20="а","морат",IF('Данные из бланков'!P20="г","сформ",""))))</f>
        <v/>
      </c>
      <c r="P39" s="27" t="str">
        <f>IF('Данные из бланков'!Q20="г","неопр",IF('Данные из бланков'!Q20="а","навяз",IF('Данные из бланков'!Q20="в","морат",IF('Данные из бланков'!Q20="б","сформ",""))))</f>
        <v/>
      </c>
      <c r="Q39" s="27" t="str">
        <f>IF('Данные из бланков'!R20="б","неопр",IF('Данные из бланков'!R20="а","навяз",IF('Данные из бланков'!R20="г","морат",IF('Данные из бланков'!R20="в","сформ",""))))</f>
        <v/>
      </c>
      <c r="R39" s="27" t="str">
        <f>IF('Данные из бланков'!S20="б","неопр",IF('Данные из бланков'!S20="а","навяз",IF('Данные из бланков'!S20="г","морат",IF('Данные из бланков'!S20="в","сформ",""))))</f>
        <v/>
      </c>
      <c r="S39" s="27" t="str">
        <f>IF('Данные из бланков'!T20="г","неопр",IF('Данные из бланков'!T20="а","навяз",IF('Данные из бланков'!T20="в","морат",IF('Данные из бланков'!T20="б","сформ",""))))</f>
        <v/>
      </c>
      <c r="T39" s="27" t="str">
        <f>IF('Данные из бланков'!U20="в","неопр",IF('Данные из бланков'!U20="а","навяз",IF('Данные из бланков'!U20="г","морат",IF('Данные из бланков'!U20="б","сформ",""))))</f>
        <v/>
      </c>
      <c r="U39" s="27" t="str">
        <f>IF('Данные из бланков'!V20="в","неопр",IF('Данные из бланков'!V20="б","навяз",IF('Данные из бланков'!V20="а","морат",IF('Данные из бланков'!V20="г","сформ",""))))</f>
        <v/>
      </c>
      <c r="V39" s="27" t="str">
        <f>IF('Данные из бланков'!W20="а","неопр",IF('Данные из бланков'!W20="в","навяз",IF('Данные из бланков'!W20="б","морат",IF('Данные из бланков'!W20="г","сформ",""))))</f>
        <v/>
      </c>
      <c r="W39" s="75">
        <f t="shared" ref="W39" si="405">SUMIFS($C40:$V40,$C39:$V39,W$1)</f>
        <v>0</v>
      </c>
      <c r="X39" s="75">
        <f t="shared" ref="X39" si="406">SUMIFS($C40:$V40,$C39:$V39,X$1)</f>
        <v>0</v>
      </c>
      <c r="Y39" s="75">
        <f t="shared" ref="Y39" si="407">SUMIFS($C40:$V40,$C39:$V39,Y$1)</f>
        <v>0</v>
      </c>
      <c r="Z39" s="75">
        <f t="shared" ref="Z39" si="408">SUMIFS($C40:$V40,$C39:$V39,Z$1)</f>
        <v>0</v>
      </c>
    </row>
    <row r="40" spans="1:26" x14ac:dyDescent="0.25">
      <c r="A40" s="76"/>
      <c r="B40" s="77"/>
      <c r="C40" s="23" t="str">
        <f t="shared" ref="C40" si="409">IF(C39="","",IF(C39="неопр",2,1))</f>
        <v/>
      </c>
      <c r="D40" s="23" t="str">
        <f t="shared" ref="D40" si="410">IF(D39="","",IF(D39="морат",2,1))</f>
        <v/>
      </c>
      <c r="E40" s="23" t="str">
        <f t="shared" ref="E40" si="411">IF(E39="","",IF(E39="морат",2,1))</f>
        <v/>
      </c>
      <c r="F40" s="23" t="str">
        <f t="shared" ref="F40" si="412">IF(F39="","",IF(F39="навяз",2,1))</f>
        <v/>
      </c>
      <c r="G40" s="23" t="str">
        <f t="shared" ref="G40" si="413">IF(G39="","",IF(G39="морат",2,1))</f>
        <v/>
      </c>
      <c r="H40" s="23" t="str">
        <f t="shared" ref="H40" si="414">IF(H39="","",IF(H39="сформ",2,1))</f>
        <v/>
      </c>
      <c r="I40" s="23" t="str">
        <f t="shared" ref="I40" si="415">IF(I39="","",IF(I39="навяз",2,1))</f>
        <v/>
      </c>
      <c r="J40" s="23" t="str">
        <f t="shared" ref="J40" si="416">IF(J39="","",IF(J39="неопр",2,1))</f>
        <v/>
      </c>
      <c r="K40" s="23" t="str">
        <f t="shared" ref="K40" si="417">IF(K39="","",IF(K39="сформ",2,1))</f>
        <v/>
      </c>
      <c r="L40" s="23" t="str">
        <f t="shared" ref="L40" si="418">IF(L39="","",IF(L39="навяз",2,1))</f>
        <v/>
      </c>
      <c r="M40" s="23" t="str">
        <f t="shared" ref="M40" si="419">IF(M39="","",IF(M39="неопр",2,1))</f>
        <v/>
      </c>
      <c r="N40" s="23" t="str">
        <f t="shared" ref="N40" si="420">IF(N39="","",IF(N39="навяз",2,1))</f>
        <v/>
      </c>
      <c r="O40" s="23" t="str">
        <f t="shared" ref="O40" si="421">IF(O39="","",IF(O39="неопр",2,1))</f>
        <v/>
      </c>
      <c r="P40" s="23" t="str">
        <f t="shared" ref="P40" si="422">IF(P39="","",IF(P39="морат",2,1))</f>
        <v/>
      </c>
      <c r="Q40" s="23" t="str">
        <f t="shared" ref="Q40" si="423">IF(Q39="","",IF(Q39="сформ",2,1))</f>
        <v/>
      </c>
      <c r="R40" s="23" t="str">
        <f t="shared" ref="R40" si="424">IF(R39="","",IF(R39="морат",2,1))</f>
        <v/>
      </c>
      <c r="S40" s="23" t="str">
        <f t="shared" ref="S40" si="425">IF(S39="","",IF(S39="неопр",2,1))</f>
        <v/>
      </c>
      <c r="T40" s="23" t="str">
        <f t="shared" ref="T40" si="426">IF(T39="","",IF(T39="морат",2,1))</f>
        <v/>
      </c>
      <c r="U40" s="23" t="str">
        <f t="shared" ref="U40" si="427">IF(U39="","",IF(U39="сформ",2,1))</f>
        <v/>
      </c>
      <c r="V40" s="23" t="str">
        <f t="shared" ref="V40" si="428">IF(V39="","",IF(V39="сформ",2,1))</f>
        <v/>
      </c>
      <c r="W40" s="75"/>
      <c r="X40" s="75"/>
      <c r="Y40" s="75"/>
      <c r="Z40" s="75"/>
    </row>
    <row r="41" spans="1:26" x14ac:dyDescent="0.25">
      <c r="A41" s="76">
        <v>20</v>
      </c>
      <c r="B41" s="77" t="str">
        <f>IF(VLOOKUP(A41,ответы,2,FALSE)="","",VLOOKUP(A41,ответы,2,FALSE))</f>
        <v/>
      </c>
      <c r="C41" s="27" t="str">
        <f>IF('Данные из бланков'!D21="а","неопр",IF('Данные из бланков'!D21="б","навяз",IF('Данные из бланков'!D21="г","морат",IF('Данные из бланков'!D21="в","сформ",""))))</f>
        <v/>
      </c>
      <c r="D41" s="27" t="str">
        <f>IF('Данные из бланков'!E21="г","неопр",IF('Данные из бланков'!E21="б","навяз",IF('Данные из бланков'!E21="а","морат",IF('Данные из бланков'!E21="в","сформ",""))))</f>
        <v/>
      </c>
      <c r="E41" s="27" t="str">
        <f>IF('Данные из бланков'!F21="в","неопр",IF('Данные из бланков'!F21="б","навяз",IF('Данные из бланков'!F21="а","морат",IF('Данные из бланков'!F21="г","сформ",""))))</f>
        <v/>
      </c>
      <c r="F41" s="27" t="str">
        <f>IF('Данные из бланков'!G21="в","неопр",IF('Данные из бланков'!G21="а","навяз",IF('Данные из бланков'!G21="б","морат",IF('Данные из бланков'!G21="г","сформ",""))))</f>
        <v/>
      </c>
      <c r="G41" s="27" t="str">
        <f>IF('Данные из бланков'!H21="в","неопр",IF('Данные из бланков'!H21="а","навяз",IF('Данные из бланков'!H21="б","морат",IF('Данные из бланков'!H21="г","сформ",""))))</f>
        <v/>
      </c>
      <c r="H41" s="27" t="str">
        <f>IF('Данные из бланков'!I21="в","неопр",IF('Данные из бланков'!I21="а","навяз",IF('Данные из бланков'!I21="г","морат",IF('Данные из бланков'!I21="б","сформ",""))))</f>
        <v/>
      </c>
      <c r="I41" s="27" t="str">
        <f>IF('Данные из бланков'!J21="а","неопр",IF('Данные из бланков'!J21="б","навяз",IF('Данные из бланков'!J21="в","морат",IF('Данные из бланков'!J21="г","сформ",""))))</f>
        <v/>
      </c>
      <c r="J41" s="27" t="str">
        <f>IF('Данные из бланков'!K21="б","неопр",IF('Данные из бланков'!K21="а","навяз",IF('Данные из бланков'!K21="в","морат",IF('Данные из бланков'!K21="г","сформ",""))))</f>
        <v/>
      </c>
      <c r="K41" s="27" t="str">
        <f>IF('Данные из бланков'!L21="а","неопр",IF('Данные из бланков'!L21="в","навяз",IF('Данные из бланков'!L21="г","морат",IF('Данные из бланков'!L21="б","сформ",""))))</f>
        <v/>
      </c>
      <c r="L41" s="27" t="str">
        <f>IF('Данные из бланков'!M21="в","неопр",IF('Данные из бланков'!M21="б","навяз",IF('Данные из бланков'!M21="а","морат",IF('Данные из бланков'!M21="г","сформ",""))))</f>
        <v/>
      </c>
      <c r="M41" s="27" t="str">
        <f>IF('Данные из бланков'!N21="в","неопр",IF('Данные из бланков'!N21="б","навяз",IF('Данные из бланков'!N21="г","морат",IF('Данные из бланков'!N21="а","сформ",""))))</f>
        <v/>
      </c>
      <c r="N41" s="27" t="str">
        <f>IF('Данные из бланков'!O21="б","неопр",IF('Данные из бланков'!O21="в","навяз",IF('Данные из бланков'!O21="а","морат",IF('Данные из бланков'!O21="г","сформ",""))))</f>
        <v/>
      </c>
      <c r="O41" s="27" t="str">
        <f>IF('Данные из бланков'!P21="в","неопр",IF('Данные из бланков'!P21="б","навяз",IF('Данные из бланков'!P21="а","морат",IF('Данные из бланков'!P21="г","сформ",""))))</f>
        <v/>
      </c>
      <c r="P41" s="27" t="str">
        <f>IF('Данные из бланков'!Q21="г","неопр",IF('Данные из бланков'!Q21="а","навяз",IF('Данные из бланков'!Q21="в","морат",IF('Данные из бланков'!Q21="б","сформ",""))))</f>
        <v/>
      </c>
      <c r="Q41" s="27" t="str">
        <f>IF('Данные из бланков'!R21="б","неопр",IF('Данные из бланков'!R21="а","навяз",IF('Данные из бланков'!R21="г","морат",IF('Данные из бланков'!R21="в","сформ",""))))</f>
        <v/>
      </c>
      <c r="R41" s="27" t="str">
        <f>IF('Данные из бланков'!S21="б","неопр",IF('Данные из бланков'!S21="а","навяз",IF('Данные из бланков'!S21="г","морат",IF('Данные из бланков'!S21="в","сформ",""))))</f>
        <v/>
      </c>
      <c r="S41" s="27" t="str">
        <f>IF('Данные из бланков'!T21="г","неопр",IF('Данные из бланков'!T21="а","навяз",IF('Данные из бланков'!T21="в","морат",IF('Данные из бланков'!T21="б","сформ",""))))</f>
        <v/>
      </c>
      <c r="T41" s="27" t="str">
        <f>IF('Данные из бланков'!U21="в","неопр",IF('Данные из бланков'!U21="а","навяз",IF('Данные из бланков'!U21="г","морат",IF('Данные из бланков'!U21="б","сформ",""))))</f>
        <v/>
      </c>
      <c r="U41" s="27" t="str">
        <f>IF('Данные из бланков'!V21="в","неопр",IF('Данные из бланков'!V21="б","навяз",IF('Данные из бланков'!V21="а","морат",IF('Данные из бланков'!V21="г","сформ",""))))</f>
        <v/>
      </c>
      <c r="V41" s="27" t="str">
        <f>IF('Данные из бланков'!W21="а","неопр",IF('Данные из бланков'!W21="в","навяз",IF('Данные из бланков'!W21="б","морат",IF('Данные из бланков'!W21="г","сформ",""))))</f>
        <v/>
      </c>
      <c r="W41" s="75">
        <f t="shared" ref="W41" si="429">SUMIFS($C42:$V42,$C41:$V41,W$1)</f>
        <v>0</v>
      </c>
      <c r="X41" s="75">
        <f t="shared" ref="X41" si="430">SUMIFS($C42:$V42,$C41:$V41,X$1)</f>
        <v>0</v>
      </c>
      <c r="Y41" s="75">
        <f t="shared" ref="Y41" si="431">SUMIFS($C42:$V42,$C41:$V41,Y$1)</f>
        <v>0</v>
      </c>
      <c r="Z41" s="75">
        <f t="shared" ref="Z41" si="432">SUMIFS($C42:$V42,$C41:$V41,Z$1)</f>
        <v>0</v>
      </c>
    </row>
    <row r="42" spans="1:26" x14ac:dyDescent="0.25">
      <c r="A42" s="76"/>
      <c r="B42" s="77"/>
      <c r="C42" s="23" t="str">
        <f t="shared" ref="C42" si="433">IF(C41="","",IF(C41="неопр",2,1))</f>
        <v/>
      </c>
      <c r="D42" s="23" t="str">
        <f t="shared" ref="D42" si="434">IF(D41="","",IF(D41="морат",2,1))</f>
        <v/>
      </c>
      <c r="E42" s="23" t="str">
        <f t="shared" ref="E42" si="435">IF(E41="","",IF(E41="морат",2,1))</f>
        <v/>
      </c>
      <c r="F42" s="23" t="str">
        <f t="shared" ref="F42" si="436">IF(F41="","",IF(F41="навяз",2,1))</f>
        <v/>
      </c>
      <c r="G42" s="23" t="str">
        <f t="shared" ref="G42" si="437">IF(G41="","",IF(G41="морат",2,1))</f>
        <v/>
      </c>
      <c r="H42" s="23" t="str">
        <f t="shared" ref="H42" si="438">IF(H41="","",IF(H41="сформ",2,1))</f>
        <v/>
      </c>
      <c r="I42" s="23" t="str">
        <f t="shared" ref="I42" si="439">IF(I41="","",IF(I41="навяз",2,1))</f>
        <v/>
      </c>
      <c r="J42" s="23" t="str">
        <f t="shared" ref="J42" si="440">IF(J41="","",IF(J41="неопр",2,1))</f>
        <v/>
      </c>
      <c r="K42" s="23" t="str">
        <f t="shared" ref="K42" si="441">IF(K41="","",IF(K41="сформ",2,1))</f>
        <v/>
      </c>
      <c r="L42" s="23" t="str">
        <f t="shared" ref="L42" si="442">IF(L41="","",IF(L41="навяз",2,1))</f>
        <v/>
      </c>
      <c r="M42" s="23" t="str">
        <f t="shared" ref="M42" si="443">IF(M41="","",IF(M41="неопр",2,1))</f>
        <v/>
      </c>
      <c r="N42" s="23" t="str">
        <f t="shared" ref="N42" si="444">IF(N41="","",IF(N41="навяз",2,1))</f>
        <v/>
      </c>
      <c r="O42" s="23" t="str">
        <f t="shared" ref="O42" si="445">IF(O41="","",IF(O41="неопр",2,1))</f>
        <v/>
      </c>
      <c r="P42" s="23" t="str">
        <f t="shared" ref="P42" si="446">IF(P41="","",IF(P41="морат",2,1))</f>
        <v/>
      </c>
      <c r="Q42" s="23" t="str">
        <f t="shared" ref="Q42" si="447">IF(Q41="","",IF(Q41="сформ",2,1))</f>
        <v/>
      </c>
      <c r="R42" s="23" t="str">
        <f t="shared" ref="R42" si="448">IF(R41="","",IF(R41="морат",2,1))</f>
        <v/>
      </c>
      <c r="S42" s="23" t="str">
        <f t="shared" ref="S42" si="449">IF(S41="","",IF(S41="неопр",2,1))</f>
        <v/>
      </c>
      <c r="T42" s="23" t="str">
        <f t="shared" ref="T42" si="450">IF(T41="","",IF(T41="морат",2,1))</f>
        <v/>
      </c>
      <c r="U42" s="23" t="str">
        <f t="shared" ref="U42" si="451">IF(U41="","",IF(U41="сформ",2,1))</f>
        <v/>
      </c>
      <c r="V42" s="23" t="str">
        <f t="shared" ref="V42" si="452">IF(V41="","",IF(V41="сформ",2,1))</f>
        <v/>
      </c>
      <c r="W42" s="75"/>
      <c r="X42" s="75"/>
      <c r="Y42" s="75"/>
      <c r="Z42" s="75"/>
    </row>
    <row r="43" spans="1:26" x14ac:dyDescent="0.25">
      <c r="A43" s="76">
        <v>21</v>
      </c>
      <c r="B43" s="77" t="str">
        <f>IF(VLOOKUP(A43,ответы,2,FALSE)="","",VLOOKUP(A43,ответы,2,FALSE))</f>
        <v/>
      </c>
      <c r="C43" s="27" t="str">
        <f>IF('Данные из бланков'!D22="а","неопр",IF('Данные из бланков'!D22="б","навяз",IF('Данные из бланков'!D22="г","морат",IF('Данные из бланков'!D22="в","сформ",""))))</f>
        <v/>
      </c>
      <c r="D43" s="27" t="str">
        <f>IF('Данные из бланков'!E22="г","неопр",IF('Данные из бланков'!E22="б","навяз",IF('Данные из бланков'!E22="а","морат",IF('Данные из бланков'!E22="в","сформ",""))))</f>
        <v/>
      </c>
      <c r="E43" s="27" t="str">
        <f>IF('Данные из бланков'!F22="в","неопр",IF('Данные из бланков'!F22="б","навяз",IF('Данные из бланков'!F22="а","морат",IF('Данные из бланков'!F22="г","сформ",""))))</f>
        <v/>
      </c>
      <c r="F43" s="27" t="str">
        <f>IF('Данные из бланков'!G22="в","неопр",IF('Данные из бланков'!G22="а","навяз",IF('Данные из бланков'!G22="б","морат",IF('Данные из бланков'!G22="г","сформ",""))))</f>
        <v/>
      </c>
      <c r="G43" s="27" t="str">
        <f>IF('Данные из бланков'!H22="в","неопр",IF('Данные из бланков'!H22="а","навяз",IF('Данные из бланков'!H22="б","морат",IF('Данные из бланков'!H22="г","сформ",""))))</f>
        <v/>
      </c>
      <c r="H43" s="27" t="str">
        <f>IF('Данные из бланков'!I22="в","неопр",IF('Данные из бланков'!I22="а","навяз",IF('Данные из бланков'!I22="г","морат",IF('Данные из бланков'!I22="б","сформ",""))))</f>
        <v/>
      </c>
      <c r="I43" s="27" t="str">
        <f>IF('Данные из бланков'!J22="а","неопр",IF('Данные из бланков'!J22="б","навяз",IF('Данные из бланков'!J22="в","морат",IF('Данные из бланков'!J22="г","сформ",""))))</f>
        <v/>
      </c>
      <c r="J43" s="27" t="str">
        <f>IF('Данные из бланков'!K22="б","неопр",IF('Данные из бланков'!K22="а","навяз",IF('Данные из бланков'!K22="в","морат",IF('Данные из бланков'!K22="г","сформ",""))))</f>
        <v/>
      </c>
      <c r="K43" s="27" t="str">
        <f>IF('Данные из бланков'!L22="а","неопр",IF('Данные из бланков'!L22="в","навяз",IF('Данные из бланков'!L22="г","морат",IF('Данные из бланков'!L22="б","сформ",""))))</f>
        <v/>
      </c>
      <c r="L43" s="27" t="str">
        <f>IF('Данные из бланков'!M22="в","неопр",IF('Данные из бланков'!M22="б","навяз",IF('Данные из бланков'!M22="а","морат",IF('Данные из бланков'!M22="г","сформ",""))))</f>
        <v/>
      </c>
      <c r="M43" s="27" t="str">
        <f>IF('Данные из бланков'!N22="в","неопр",IF('Данные из бланков'!N22="б","навяз",IF('Данные из бланков'!N22="г","морат",IF('Данные из бланков'!N22="а","сформ",""))))</f>
        <v/>
      </c>
      <c r="N43" s="27" t="str">
        <f>IF('Данные из бланков'!O22="б","неопр",IF('Данные из бланков'!O22="в","навяз",IF('Данные из бланков'!O22="а","морат",IF('Данные из бланков'!O22="г","сформ",""))))</f>
        <v/>
      </c>
      <c r="O43" s="27" t="str">
        <f>IF('Данные из бланков'!P22="в","неопр",IF('Данные из бланков'!P22="б","навяз",IF('Данные из бланков'!P22="а","морат",IF('Данные из бланков'!P22="г","сформ",""))))</f>
        <v/>
      </c>
      <c r="P43" s="27" t="str">
        <f>IF('Данные из бланков'!Q22="г","неопр",IF('Данные из бланков'!Q22="а","навяз",IF('Данные из бланков'!Q22="в","морат",IF('Данные из бланков'!Q22="б","сформ",""))))</f>
        <v/>
      </c>
      <c r="Q43" s="27" t="str">
        <f>IF('Данные из бланков'!R22="б","неопр",IF('Данные из бланков'!R22="а","навяз",IF('Данные из бланков'!R22="г","морат",IF('Данные из бланков'!R22="в","сформ",""))))</f>
        <v/>
      </c>
      <c r="R43" s="27" t="str">
        <f>IF('Данные из бланков'!S22="б","неопр",IF('Данные из бланков'!S22="а","навяз",IF('Данные из бланков'!S22="г","морат",IF('Данные из бланков'!S22="в","сформ",""))))</f>
        <v/>
      </c>
      <c r="S43" s="27" t="str">
        <f>IF('Данные из бланков'!T22="г","неопр",IF('Данные из бланков'!T22="а","навяз",IF('Данные из бланков'!T22="в","морат",IF('Данные из бланков'!T22="б","сформ",""))))</f>
        <v/>
      </c>
      <c r="T43" s="27" t="str">
        <f>IF('Данные из бланков'!U22="в","неопр",IF('Данные из бланков'!U22="а","навяз",IF('Данные из бланков'!U22="г","морат",IF('Данные из бланков'!U22="б","сформ",""))))</f>
        <v/>
      </c>
      <c r="U43" s="27" t="str">
        <f>IF('Данные из бланков'!V22="в","неопр",IF('Данные из бланков'!V22="б","навяз",IF('Данные из бланков'!V22="а","морат",IF('Данные из бланков'!V22="г","сформ",""))))</f>
        <v/>
      </c>
      <c r="V43" s="27" t="str">
        <f>IF('Данные из бланков'!W22="а","неопр",IF('Данные из бланков'!W22="в","навяз",IF('Данные из бланков'!W22="б","морат",IF('Данные из бланков'!W22="г","сформ",""))))</f>
        <v/>
      </c>
      <c r="W43" s="75">
        <f t="shared" ref="W43" si="453">SUMIFS($C44:$V44,$C43:$V43,W$1)</f>
        <v>0</v>
      </c>
      <c r="X43" s="75">
        <f t="shared" ref="X43" si="454">SUMIFS($C44:$V44,$C43:$V43,X$1)</f>
        <v>0</v>
      </c>
      <c r="Y43" s="75">
        <f t="shared" ref="Y43" si="455">SUMIFS($C44:$V44,$C43:$V43,Y$1)</f>
        <v>0</v>
      </c>
      <c r="Z43" s="75">
        <f t="shared" ref="Z43" si="456">SUMIFS($C44:$V44,$C43:$V43,Z$1)</f>
        <v>0</v>
      </c>
    </row>
    <row r="44" spans="1:26" x14ac:dyDescent="0.25">
      <c r="A44" s="76"/>
      <c r="B44" s="77"/>
      <c r="C44" s="23" t="str">
        <f t="shared" ref="C44" si="457">IF(C43="","",IF(C43="неопр",2,1))</f>
        <v/>
      </c>
      <c r="D44" s="23" t="str">
        <f t="shared" ref="D44" si="458">IF(D43="","",IF(D43="морат",2,1))</f>
        <v/>
      </c>
      <c r="E44" s="23" t="str">
        <f t="shared" ref="E44" si="459">IF(E43="","",IF(E43="морат",2,1))</f>
        <v/>
      </c>
      <c r="F44" s="23" t="str">
        <f t="shared" ref="F44" si="460">IF(F43="","",IF(F43="навяз",2,1))</f>
        <v/>
      </c>
      <c r="G44" s="23" t="str">
        <f t="shared" ref="G44" si="461">IF(G43="","",IF(G43="морат",2,1))</f>
        <v/>
      </c>
      <c r="H44" s="23" t="str">
        <f t="shared" ref="H44" si="462">IF(H43="","",IF(H43="сформ",2,1))</f>
        <v/>
      </c>
      <c r="I44" s="23" t="str">
        <f t="shared" ref="I44" si="463">IF(I43="","",IF(I43="навяз",2,1))</f>
        <v/>
      </c>
      <c r="J44" s="23" t="str">
        <f t="shared" ref="J44" si="464">IF(J43="","",IF(J43="неопр",2,1))</f>
        <v/>
      </c>
      <c r="K44" s="23" t="str">
        <f t="shared" ref="K44" si="465">IF(K43="","",IF(K43="сформ",2,1))</f>
        <v/>
      </c>
      <c r="L44" s="23" t="str">
        <f t="shared" ref="L44" si="466">IF(L43="","",IF(L43="навяз",2,1))</f>
        <v/>
      </c>
      <c r="M44" s="23" t="str">
        <f t="shared" ref="M44" si="467">IF(M43="","",IF(M43="неопр",2,1))</f>
        <v/>
      </c>
      <c r="N44" s="23" t="str">
        <f t="shared" ref="N44" si="468">IF(N43="","",IF(N43="навяз",2,1))</f>
        <v/>
      </c>
      <c r="O44" s="23" t="str">
        <f t="shared" ref="O44" si="469">IF(O43="","",IF(O43="неопр",2,1))</f>
        <v/>
      </c>
      <c r="P44" s="23" t="str">
        <f t="shared" ref="P44" si="470">IF(P43="","",IF(P43="морат",2,1))</f>
        <v/>
      </c>
      <c r="Q44" s="23" t="str">
        <f t="shared" ref="Q44" si="471">IF(Q43="","",IF(Q43="сформ",2,1))</f>
        <v/>
      </c>
      <c r="R44" s="23" t="str">
        <f t="shared" ref="R44" si="472">IF(R43="","",IF(R43="морат",2,1))</f>
        <v/>
      </c>
      <c r="S44" s="23" t="str">
        <f t="shared" ref="S44" si="473">IF(S43="","",IF(S43="неопр",2,1))</f>
        <v/>
      </c>
      <c r="T44" s="23" t="str">
        <f t="shared" ref="T44" si="474">IF(T43="","",IF(T43="морат",2,1))</f>
        <v/>
      </c>
      <c r="U44" s="23" t="str">
        <f t="shared" ref="U44" si="475">IF(U43="","",IF(U43="сформ",2,1))</f>
        <v/>
      </c>
      <c r="V44" s="23" t="str">
        <f t="shared" ref="V44" si="476">IF(V43="","",IF(V43="сформ",2,1))</f>
        <v/>
      </c>
      <c r="W44" s="75"/>
      <c r="X44" s="75"/>
      <c r="Y44" s="75"/>
      <c r="Z44" s="75"/>
    </row>
    <row r="45" spans="1:26" x14ac:dyDescent="0.25">
      <c r="A45" s="76">
        <v>22</v>
      </c>
      <c r="B45" s="77" t="str">
        <f>IF(VLOOKUP(A45,ответы,2,FALSE)="","",VLOOKUP(A45,ответы,2,FALSE))</f>
        <v/>
      </c>
      <c r="C45" s="27" t="str">
        <f>IF('Данные из бланков'!D23="а","неопр",IF('Данные из бланков'!D23="б","навяз",IF('Данные из бланков'!D23="г","морат",IF('Данные из бланков'!D23="в","сформ",""))))</f>
        <v/>
      </c>
      <c r="D45" s="27" t="str">
        <f>IF('Данные из бланков'!E23="г","неопр",IF('Данные из бланков'!E23="б","навяз",IF('Данные из бланков'!E23="а","морат",IF('Данные из бланков'!E23="в","сформ",""))))</f>
        <v/>
      </c>
      <c r="E45" s="27" t="str">
        <f>IF('Данные из бланков'!F23="в","неопр",IF('Данные из бланков'!F23="б","навяз",IF('Данные из бланков'!F23="а","морат",IF('Данные из бланков'!F23="г","сформ",""))))</f>
        <v/>
      </c>
      <c r="F45" s="27" t="str">
        <f>IF('Данные из бланков'!G23="в","неопр",IF('Данные из бланков'!G23="а","навяз",IF('Данные из бланков'!G23="б","морат",IF('Данные из бланков'!G23="г","сформ",""))))</f>
        <v/>
      </c>
      <c r="G45" s="27" t="str">
        <f>IF('Данные из бланков'!H23="в","неопр",IF('Данные из бланков'!H23="а","навяз",IF('Данные из бланков'!H23="б","морат",IF('Данные из бланков'!H23="г","сформ",""))))</f>
        <v/>
      </c>
      <c r="H45" s="27" t="str">
        <f>IF('Данные из бланков'!I23="в","неопр",IF('Данные из бланков'!I23="а","навяз",IF('Данные из бланков'!I23="г","морат",IF('Данные из бланков'!I23="б","сформ",""))))</f>
        <v/>
      </c>
      <c r="I45" s="27" t="str">
        <f>IF('Данные из бланков'!J23="а","неопр",IF('Данные из бланков'!J23="б","навяз",IF('Данные из бланков'!J23="в","морат",IF('Данные из бланков'!J23="г","сформ",""))))</f>
        <v/>
      </c>
      <c r="J45" s="27" t="str">
        <f>IF('Данные из бланков'!K23="б","неопр",IF('Данные из бланков'!K23="а","навяз",IF('Данные из бланков'!K23="в","морат",IF('Данные из бланков'!K23="г","сформ",""))))</f>
        <v/>
      </c>
      <c r="K45" s="27" t="str">
        <f>IF('Данные из бланков'!L23="а","неопр",IF('Данные из бланков'!L23="в","навяз",IF('Данные из бланков'!L23="г","морат",IF('Данные из бланков'!L23="б","сформ",""))))</f>
        <v/>
      </c>
      <c r="L45" s="27" t="str">
        <f>IF('Данные из бланков'!M23="в","неопр",IF('Данные из бланков'!M23="б","навяз",IF('Данные из бланков'!M23="а","морат",IF('Данные из бланков'!M23="г","сформ",""))))</f>
        <v/>
      </c>
      <c r="M45" s="27" t="str">
        <f>IF('Данные из бланков'!N23="в","неопр",IF('Данные из бланков'!N23="б","навяз",IF('Данные из бланков'!N23="г","морат",IF('Данные из бланков'!N23="а","сформ",""))))</f>
        <v/>
      </c>
      <c r="N45" s="27" t="str">
        <f>IF('Данные из бланков'!O23="б","неопр",IF('Данные из бланков'!O23="в","навяз",IF('Данные из бланков'!O23="а","морат",IF('Данные из бланков'!O23="г","сформ",""))))</f>
        <v/>
      </c>
      <c r="O45" s="27" t="str">
        <f>IF('Данные из бланков'!P23="в","неопр",IF('Данные из бланков'!P23="б","навяз",IF('Данные из бланков'!P23="а","морат",IF('Данные из бланков'!P23="г","сформ",""))))</f>
        <v/>
      </c>
      <c r="P45" s="27" t="str">
        <f>IF('Данные из бланков'!Q23="г","неопр",IF('Данные из бланков'!Q23="а","навяз",IF('Данные из бланков'!Q23="в","морат",IF('Данные из бланков'!Q23="б","сформ",""))))</f>
        <v/>
      </c>
      <c r="Q45" s="27" t="str">
        <f>IF('Данные из бланков'!R23="б","неопр",IF('Данные из бланков'!R23="а","навяз",IF('Данные из бланков'!R23="г","морат",IF('Данные из бланков'!R23="в","сформ",""))))</f>
        <v/>
      </c>
      <c r="R45" s="27" t="str">
        <f>IF('Данные из бланков'!S23="б","неопр",IF('Данные из бланков'!S23="а","навяз",IF('Данные из бланков'!S23="г","морат",IF('Данные из бланков'!S23="в","сформ",""))))</f>
        <v/>
      </c>
      <c r="S45" s="27" t="str">
        <f>IF('Данные из бланков'!T23="г","неопр",IF('Данные из бланков'!T23="а","навяз",IF('Данные из бланков'!T23="в","морат",IF('Данные из бланков'!T23="б","сформ",""))))</f>
        <v/>
      </c>
      <c r="T45" s="27" t="str">
        <f>IF('Данные из бланков'!U23="в","неопр",IF('Данные из бланков'!U23="а","навяз",IF('Данные из бланков'!U23="г","морат",IF('Данные из бланков'!U23="б","сформ",""))))</f>
        <v/>
      </c>
      <c r="U45" s="27" t="str">
        <f>IF('Данные из бланков'!V23="в","неопр",IF('Данные из бланков'!V23="б","навяз",IF('Данные из бланков'!V23="а","морат",IF('Данные из бланков'!V23="г","сформ",""))))</f>
        <v/>
      </c>
      <c r="V45" s="27" t="str">
        <f>IF('Данные из бланков'!W23="а","неопр",IF('Данные из бланков'!W23="в","навяз",IF('Данные из бланков'!W23="б","морат",IF('Данные из бланков'!W23="г","сформ",""))))</f>
        <v/>
      </c>
      <c r="W45" s="75">
        <f t="shared" ref="W45" si="477">SUMIFS($C46:$V46,$C45:$V45,W$1)</f>
        <v>0</v>
      </c>
      <c r="X45" s="75">
        <f t="shared" ref="X45" si="478">SUMIFS($C46:$V46,$C45:$V45,X$1)</f>
        <v>0</v>
      </c>
      <c r="Y45" s="75">
        <f t="shared" ref="Y45" si="479">SUMIFS($C46:$V46,$C45:$V45,Y$1)</f>
        <v>0</v>
      </c>
      <c r="Z45" s="75">
        <f t="shared" ref="Z45" si="480">SUMIFS($C46:$V46,$C45:$V45,Z$1)</f>
        <v>0</v>
      </c>
    </row>
    <row r="46" spans="1:26" x14ac:dyDescent="0.25">
      <c r="A46" s="76"/>
      <c r="B46" s="77"/>
      <c r="C46" s="23" t="str">
        <f t="shared" ref="C46" si="481">IF(C45="","",IF(C45="неопр",2,1))</f>
        <v/>
      </c>
      <c r="D46" s="23" t="str">
        <f t="shared" ref="D46" si="482">IF(D45="","",IF(D45="морат",2,1))</f>
        <v/>
      </c>
      <c r="E46" s="23" t="str">
        <f t="shared" ref="E46" si="483">IF(E45="","",IF(E45="морат",2,1))</f>
        <v/>
      </c>
      <c r="F46" s="23" t="str">
        <f t="shared" ref="F46" si="484">IF(F45="","",IF(F45="навяз",2,1))</f>
        <v/>
      </c>
      <c r="G46" s="23" t="str">
        <f t="shared" ref="G46" si="485">IF(G45="","",IF(G45="морат",2,1))</f>
        <v/>
      </c>
      <c r="H46" s="23" t="str">
        <f t="shared" ref="H46" si="486">IF(H45="","",IF(H45="сформ",2,1))</f>
        <v/>
      </c>
      <c r="I46" s="23" t="str">
        <f t="shared" ref="I46" si="487">IF(I45="","",IF(I45="навяз",2,1))</f>
        <v/>
      </c>
      <c r="J46" s="23" t="str">
        <f t="shared" ref="J46" si="488">IF(J45="","",IF(J45="неопр",2,1))</f>
        <v/>
      </c>
      <c r="K46" s="23" t="str">
        <f t="shared" ref="K46" si="489">IF(K45="","",IF(K45="сформ",2,1))</f>
        <v/>
      </c>
      <c r="L46" s="23" t="str">
        <f t="shared" ref="L46" si="490">IF(L45="","",IF(L45="навяз",2,1))</f>
        <v/>
      </c>
      <c r="M46" s="23" t="str">
        <f t="shared" ref="M46" si="491">IF(M45="","",IF(M45="неопр",2,1))</f>
        <v/>
      </c>
      <c r="N46" s="23" t="str">
        <f t="shared" ref="N46" si="492">IF(N45="","",IF(N45="навяз",2,1))</f>
        <v/>
      </c>
      <c r="O46" s="23" t="str">
        <f t="shared" ref="O46" si="493">IF(O45="","",IF(O45="неопр",2,1))</f>
        <v/>
      </c>
      <c r="P46" s="23" t="str">
        <f t="shared" ref="P46" si="494">IF(P45="","",IF(P45="морат",2,1))</f>
        <v/>
      </c>
      <c r="Q46" s="23" t="str">
        <f t="shared" ref="Q46" si="495">IF(Q45="","",IF(Q45="сформ",2,1))</f>
        <v/>
      </c>
      <c r="R46" s="23" t="str">
        <f t="shared" ref="R46" si="496">IF(R45="","",IF(R45="морат",2,1))</f>
        <v/>
      </c>
      <c r="S46" s="23" t="str">
        <f t="shared" ref="S46" si="497">IF(S45="","",IF(S45="неопр",2,1))</f>
        <v/>
      </c>
      <c r="T46" s="23" t="str">
        <f t="shared" ref="T46" si="498">IF(T45="","",IF(T45="морат",2,1))</f>
        <v/>
      </c>
      <c r="U46" s="23" t="str">
        <f t="shared" ref="U46" si="499">IF(U45="","",IF(U45="сформ",2,1))</f>
        <v/>
      </c>
      <c r="V46" s="23" t="str">
        <f t="shared" ref="V46" si="500">IF(V45="","",IF(V45="сформ",2,1))</f>
        <v/>
      </c>
      <c r="W46" s="75"/>
      <c r="X46" s="75"/>
      <c r="Y46" s="75"/>
      <c r="Z46" s="75"/>
    </row>
    <row r="47" spans="1:26" x14ac:dyDescent="0.25">
      <c r="A47" s="76">
        <v>23</v>
      </c>
      <c r="B47" s="77" t="str">
        <f>IF(VLOOKUP(A47,ответы,2,FALSE)="","",VLOOKUP(A47,ответы,2,FALSE))</f>
        <v/>
      </c>
      <c r="C47" s="27" t="str">
        <f>IF('Данные из бланков'!D24="а","неопр",IF('Данные из бланков'!D24="б","навяз",IF('Данные из бланков'!D24="г","морат",IF('Данные из бланков'!D24="в","сформ",""))))</f>
        <v/>
      </c>
      <c r="D47" s="27" t="str">
        <f>IF('Данные из бланков'!E24="г","неопр",IF('Данные из бланков'!E24="б","навяз",IF('Данные из бланков'!E24="а","морат",IF('Данные из бланков'!E24="в","сформ",""))))</f>
        <v/>
      </c>
      <c r="E47" s="27" t="str">
        <f>IF('Данные из бланков'!F24="в","неопр",IF('Данные из бланков'!F24="б","навяз",IF('Данные из бланков'!F24="а","морат",IF('Данные из бланков'!F24="г","сформ",""))))</f>
        <v/>
      </c>
      <c r="F47" s="27" t="str">
        <f>IF('Данные из бланков'!G24="в","неопр",IF('Данные из бланков'!G24="а","навяз",IF('Данные из бланков'!G24="б","морат",IF('Данные из бланков'!G24="г","сформ",""))))</f>
        <v/>
      </c>
      <c r="G47" s="27" t="str">
        <f>IF('Данные из бланков'!H24="в","неопр",IF('Данные из бланков'!H24="а","навяз",IF('Данные из бланков'!H24="б","морат",IF('Данные из бланков'!H24="г","сформ",""))))</f>
        <v/>
      </c>
      <c r="H47" s="27" t="str">
        <f>IF('Данные из бланков'!I24="в","неопр",IF('Данные из бланков'!I24="а","навяз",IF('Данные из бланков'!I24="г","морат",IF('Данные из бланков'!I24="б","сформ",""))))</f>
        <v/>
      </c>
      <c r="I47" s="27" t="str">
        <f>IF('Данные из бланков'!J24="а","неопр",IF('Данные из бланков'!J24="б","навяз",IF('Данные из бланков'!J24="в","морат",IF('Данные из бланков'!J24="г","сформ",""))))</f>
        <v/>
      </c>
      <c r="J47" s="27" t="str">
        <f>IF('Данные из бланков'!K24="б","неопр",IF('Данные из бланков'!K24="а","навяз",IF('Данные из бланков'!K24="в","морат",IF('Данные из бланков'!K24="г","сформ",""))))</f>
        <v/>
      </c>
      <c r="K47" s="27" t="str">
        <f>IF('Данные из бланков'!L24="а","неопр",IF('Данные из бланков'!L24="в","навяз",IF('Данные из бланков'!L24="г","морат",IF('Данные из бланков'!L24="б","сформ",""))))</f>
        <v/>
      </c>
      <c r="L47" s="27" t="str">
        <f>IF('Данные из бланков'!M24="в","неопр",IF('Данные из бланков'!M24="б","навяз",IF('Данные из бланков'!M24="а","морат",IF('Данные из бланков'!M24="г","сформ",""))))</f>
        <v/>
      </c>
      <c r="M47" s="27" t="str">
        <f>IF('Данные из бланков'!N24="в","неопр",IF('Данные из бланков'!N24="б","навяз",IF('Данные из бланков'!N24="г","морат",IF('Данные из бланков'!N24="а","сформ",""))))</f>
        <v/>
      </c>
      <c r="N47" s="27" t="str">
        <f>IF('Данные из бланков'!O24="б","неопр",IF('Данные из бланков'!O24="в","навяз",IF('Данные из бланков'!O24="а","морат",IF('Данные из бланков'!O24="г","сформ",""))))</f>
        <v/>
      </c>
      <c r="O47" s="27" t="str">
        <f>IF('Данные из бланков'!P24="в","неопр",IF('Данные из бланков'!P24="б","навяз",IF('Данные из бланков'!P24="а","морат",IF('Данные из бланков'!P24="г","сформ",""))))</f>
        <v/>
      </c>
      <c r="P47" s="27" t="str">
        <f>IF('Данные из бланков'!Q24="г","неопр",IF('Данные из бланков'!Q24="а","навяз",IF('Данные из бланков'!Q24="в","морат",IF('Данные из бланков'!Q24="б","сформ",""))))</f>
        <v/>
      </c>
      <c r="Q47" s="27" t="str">
        <f>IF('Данные из бланков'!R24="б","неопр",IF('Данные из бланков'!R24="а","навяз",IF('Данные из бланков'!R24="г","морат",IF('Данные из бланков'!R24="в","сформ",""))))</f>
        <v/>
      </c>
      <c r="R47" s="27" t="str">
        <f>IF('Данные из бланков'!S24="б","неопр",IF('Данные из бланков'!S24="а","навяз",IF('Данные из бланков'!S24="г","морат",IF('Данные из бланков'!S24="в","сформ",""))))</f>
        <v/>
      </c>
      <c r="S47" s="27" t="str">
        <f>IF('Данные из бланков'!T24="г","неопр",IF('Данные из бланков'!T24="а","навяз",IF('Данные из бланков'!T24="в","морат",IF('Данные из бланков'!T24="б","сформ",""))))</f>
        <v/>
      </c>
      <c r="T47" s="27" t="str">
        <f>IF('Данные из бланков'!U24="в","неопр",IF('Данные из бланков'!U24="а","навяз",IF('Данные из бланков'!U24="г","морат",IF('Данные из бланков'!U24="б","сформ",""))))</f>
        <v/>
      </c>
      <c r="U47" s="27" t="str">
        <f>IF('Данные из бланков'!V24="в","неопр",IF('Данные из бланков'!V24="б","навяз",IF('Данные из бланков'!V24="а","морат",IF('Данные из бланков'!V24="г","сформ",""))))</f>
        <v/>
      </c>
      <c r="V47" s="27" t="str">
        <f>IF('Данные из бланков'!W24="а","неопр",IF('Данные из бланков'!W24="в","навяз",IF('Данные из бланков'!W24="б","морат",IF('Данные из бланков'!W24="г","сформ",""))))</f>
        <v/>
      </c>
      <c r="W47" s="75">
        <f t="shared" ref="W47" si="501">SUMIFS($C48:$V48,$C47:$V47,W$1)</f>
        <v>0</v>
      </c>
      <c r="X47" s="75">
        <f t="shared" ref="X47" si="502">SUMIFS($C48:$V48,$C47:$V47,X$1)</f>
        <v>0</v>
      </c>
      <c r="Y47" s="75">
        <f t="shared" ref="Y47" si="503">SUMIFS($C48:$V48,$C47:$V47,Y$1)</f>
        <v>0</v>
      </c>
      <c r="Z47" s="75">
        <f t="shared" ref="Z47" si="504">SUMIFS($C48:$V48,$C47:$V47,Z$1)</f>
        <v>0</v>
      </c>
    </row>
    <row r="48" spans="1:26" x14ac:dyDescent="0.25">
      <c r="A48" s="76"/>
      <c r="B48" s="77"/>
      <c r="C48" s="23" t="str">
        <f t="shared" ref="C48" si="505">IF(C47="","",IF(C47="неопр",2,1))</f>
        <v/>
      </c>
      <c r="D48" s="23" t="str">
        <f t="shared" ref="D48" si="506">IF(D47="","",IF(D47="морат",2,1))</f>
        <v/>
      </c>
      <c r="E48" s="23" t="str">
        <f t="shared" ref="E48" si="507">IF(E47="","",IF(E47="морат",2,1))</f>
        <v/>
      </c>
      <c r="F48" s="23" t="str">
        <f t="shared" ref="F48" si="508">IF(F47="","",IF(F47="навяз",2,1))</f>
        <v/>
      </c>
      <c r="G48" s="23" t="str">
        <f t="shared" ref="G48" si="509">IF(G47="","",IF(G47="морат",2,1))</f>
        <v/>
      </c>
      <c r="H48" s="23" t="str">
        <f t="shared" ref="H48" si="510">IF(H47="","",IF(H47="сформ",2,1))</f>
        <v/>
      </c>
      <c r="I48" s="23" t="str">
        <f t="shared" ref="I48" si="511">IF(I47="","",IF(I47="навяз",2,1))</f>
        <v/>
      </c>
      <c r="J48" s="23" t="str">
        <f t="shared" ref="J48" si="512">IF(J47="","",IF(J47="неопр",2,1))</f>
        <v/>
      </c>
      <c r="K48" s="23" t="str">
        <f t="shared" ref="K48" si="513">IF(K47="","",IF(K47="сформ",2,1))</f>
        <v/>
      </c>
      <c r="L48" s="23" t="str">
        <f t="shared" ref="L48" si="514">IF(L47="","",IF(L47="навяз",2,1))</f>
        <v/>
      </c>
      <c r="M48" s="23" t="str">
        <f t="shared" ref="M48" si="515">IF(M47="","",IF(M47="неопр",2,1))</f>
        <v/>
      </c>
      <c r="N48" s="23" t="str">
        <f t="shared" ref="N48" si="516">IF(N47="","",IF(N47="навяз",2,1))</f>
        <v/>
      </c>
      <c r="O48" s="23" t="str">
        <f t="shared" ref="O48" si="517">IF(O47="","",IF(O47="неопр",2,1))</f>
        <v/>
      </c>
      <c r="P48" s="23" t="str">
        <f t="shared" ref="P48" si="518">IF(P47="","",IF(P47="морат",2,1))</f>
        <v/>
      </c>
      <c r="Q48" s="23" t="str">
        <f t="shared" ref="Q48" si="519">IF(Q47="","",IF(Q47="сформ",2,1))</f>
        <v/>
      </c>
      <c r="R48" s="23" t="str">
        <f t="shared" ref="R48" si="520">IF(R47="","",IF(R47="морат",2,1))</f>
        <v/>
      </c>
      <c r="S48" s="23" t="str">
        <f t="shared" ref="S48" si="521">IF(S47="","",IF(S47="неопр",2,1))</f>
        <v/>
      </c>
      <c r="T48" s="23" t="str">
        <f t="shared" ref="T48" si="522">IF(T47="","",IF(T47="морат",2,1))</f>
        <v/>
      </c>
      <c r="U48" s="23" t="str">
        <f t="shared" ref="U48" si="523">IF(U47="","",IF(U47="сформ",2,1))</f>
        <v/>
      </c>
      <c r="V48" s="23" t="str">
        <f t="shared" ref="V48" si="524">IF(V47="","",IF(V47="сформ",2,1))</f>
        <v/>
      </c>
      <c r="W48" s="75"/>
      <c r="X48" s="75"/>
      <c r="Y48" s="75"/>
      <c r="Z48" s="75"/>
    </row>
    <row r="49" spans="1:26" x14ac:dyDescent="0.25">
      <c r="A49" s="76">
        <v>24</v>
      </c>
      <c r="B49" s="77" t="str">
        <f>IF(VLOOKUP(A49,ответы,2,FALSE)="","",VLOOKUP(A49,ответы,2,FALSE))</f>
        <v/>
      </c>
      <c r="C49" s="27" t="str">
        <f>IF('Данные из бланков'!D25="а","неопр",IF('Данные из бланков'!D25="б","навяз",IF('Данные из бланков'!D25="г","морат",IF('Данные из бланков'!D25="в","сформ",""))))</f>
        <v/>
      </c>
      <c r="D49" s="27" t="str">
        <f>IF('Данные из бланков'!E25="г","неопр",IF('Данные из бланков'!E25="б","навяз",IF('Данные из бланков'!E25="а","морат",IF('Данные из бланков'!E25="в","сформ",""))))</f>
        <v/>
      </c>
      <c r="E49" s="27" t="str">
        <f>IF('Данные из бланков'!F25="в","неопр",IF('Данные из бланков'!F25="б","навяз",IF('Данные из бланков'!F25="а","морат",IF('Данные из бланков'!F25="г","сформ",""))))</f>
        <v/>
      </c>
      <c r="F49" s="27" t="str">
        <f>IF('Данные из бланков'!G25="в","неопр",IF('Данные из бланков'!G25="а","навяз",IF('Данные из бланков'!G25="б","морат",IF('Данные из бланков'!G25="г","сформ",""))))</f>
        <v/>
      </c>
      <c r="G49" s="27" t="str">
        <f>IF('Данные из бланков'!H25="в","неопр",IF('Данные из бланков'!H25="а","навяз",IF('Данные из бланков'!H25="б","морат",IF('Данные из бланков'!H25="г","сформ",""))))</f>
        <v/>
      </c>
      <c r="H49" s="27" t="str">
        <f>IF('Данные из бланков'!I25="в","неопр",IF('Данные из бланков'!I25="а","навяз",IF('Данные из бланков'!I25="г","морат",IF('Данные из бланков'!I25="б","сформ",""))))</f>
        <v/>
      </c>
      <c r="I49" s="27" t="str">
        <f>IF('Данные из бланков'!J25="а","неопр",IF('Данные из бланков'!J25="б","навяз",IF('Данные из бланков'!J25="в","морат",IF('Данные из бланков'!J25="г","сформ",""))))</f>
        <v/>
      </c>
      <c r="J49" s="27" t="str">
        <f>IF('Данные из бланков'!K25="б","неопр",IF('Данные из бланков'!K25="а","навяз",IF('Данные из бланков'!K25="в","морат",IF('Данные из бланков'!K25="г","сформ",""))))</f>
        <v/>
      </c>
      <c r="K49" s="27" t="str">
        <f>IF('Данные из бланков'!L25="а","неопр",IF('Данные из бланков'!L25="в","навяз",IF('Данные из бланков'!L25="г","морат",IF('Данные из бланков'!L25="б","сформ",""))))</f>
        <v/>
      </c>
      <c r="L49" s="27" t="str">
        <f>IF('Данные из бланков'!M25="в","неопр",IF('Данные из бланков'!M25="б","навяз",IF('Данные из бланков'!M25="а","морат",IF('Данные из бланков'!M25="г","сформ",""))))</f>
        <v/>
      </c>
      <c r="M49" s="27" t="str">
        <f>IF('Данные из бланков'!N25="в","неопр",IF('Данные из бланков'!N25="б","навяз",IF('Данные из бланков'!N25="г","морат",IF('Данные из бланков'!N25="а","сформ",""))))</f>
        <v/>
      </c>
      <c r="N49" s="27" t="str">
        <f>IF('Данные из бланков'!O25="б","неопр",IF('Данные из бланков'!O25="в","навяз",IF('Данные из бланков'!O25="а","морат",IF('Данные из бланков'!O25="г","сформ",""))))</f>
        <v/>
      </c>
      <c r="O49" s="27" t="str">
        <f>IF('Данные из бланков'!P25="в","неопр",IF('Данные из бланков'!P25="б","навяз",IF('Данные из бланков'!P25="а","морат",IF('Данные из бланков'!P25="г","сформ",""))))</f>
        <v/>
      </c>
      <c r="P49" s="27" t="str">
        <f>IF('Данные из бланков'!Q25="г","неопр",IF('Данные из бланков'!Q25="а","навяз",IF('Данные из бланков'!Q25="в","морат",IF('Данные из бланков'!Q25="б","сформ",""))))</f>
        <v/>
      </c>
      <c r="Q49" s="27" t="str">
        <f>IF('Данные из бланков'!R25="б","неопр",IF('Данные из бланков'!R25="а","навяз",IF('Данные из бланков'!R25="г","морат",IF('Данные из бланков'!R25="в","сформ",""))))</f>
        <v/>
      </c>
      <c r="R49" s="27" t="str">
        <f>IF('Данные из бланков'!S25="б","неопр",IF('Данные из бланков'!S25="а","навяз",IF('Данные из бланков'!S25="г","морат",IF('Данные из бланков'!S25="в","сформ",""))))</f>
        <v/>
      </c>
      <c r="S49" s="27" t="str">
        <f>IF('Данные из бланков'!T25="г","неопр",IF('Данные из бланков'!T25="а","навяз",IF('Данные из бланков'!T25="в","морат",IF('Данные из бланков'!T25="б","сформ",""))))</f>
        <v/>
      </c>
      <c r="T49" s="27" t="str">
        <f>IF('Данные из бланков'!U25="в","неопр",IF('Данные из бланков'!U25="а","навяз",IF('Данные из бланков'!U25="г","морат",IF('Данные из бланков'!U25="б","сформ",""))))</f>
        <v/>
      </c>
      <c r="U49" s="27" t="str">
        <f>IF('Данные из бланков'!V25="в","неопр",IF('Данные из бланков'!V25="б","навяз",IF('Данные из бланков'!V25="а","морат",IF('Данные из бланков'!V25="г","сформ",""))))</f>
        <v/>
      </c>
      <c r="V49" s="27" t="str">
        <f>IF('Данные из бланков'!W25="а","неопр",IF('Данные из бланков'!W25="в","навяз",IF('Данные из бланков'!W25="б","морат",IF('Данные из бланков'!W25="г","сформ",""))))</f>
        <v/>
      </c>
      <c r="W49" s="75">
        <f t="shared" ref="W49" si="525">SUMIFS($C50:$V50,$C49:$V49,W$1)</f>
        <v>0</v>
      </c>
      <c r="X49" s="75">
        <f t="shared" ref="X49" si="526">SUMIFS($C50:$V50,$C49:$V49,X$1)</f>
        <v>0</v>
      </c>
      <c r="Y49" s="75">
        <f t="shared" ref="Y49" si="527">SUMIFS($C50:$V50,$C49:$V49,Y$1)</f>
        <v>0</v>
      </c>
      <c r="Z49" s="75">
        <f t="shared" ref="Z49" si="528">SUMIFS($C50:$V50,$C49:$V49,Z$1)</f>
        <v>0</v>
      </c>
    </row>
    <row r="50" spans="1:26" x14ac:dyDescent="0.25">
      <c r="A50" s="76"/>
      <c r="B50" s="77"/>
      <c r="C50" s="23" t="str">
        <f t="shared" ref="C50" si="529">IF(C49="","",IF(C49="неопр",2,1))</f>
        <v/>
      </c>
      <c r="D50" s="23" t="str">
        <f t="shared" ref="D50" si="530">IF(D49="","",IF(D49="морат",2,1))</f>
        <v/>
      </c>
      <c r="E50" s="23" t="str">
        <f t="shared" ref="E50" si="531">IF(E49="","",IF(E49="морат",2,1))</f>
        <v/>
      </c>
      <c r="F50" s="23" t="str">
        <f t="shared" ref="F50" si="532">IF(F49="","",IF(F49="навяз",2,1))</f>
        <v/>
      </c>
      <c r="G50" s="23" t="str">
        <f t="shared" ref="G50" si="533">IF(G49="","",IF(G49="морат",2,1))</f>
        <v/>
      </c>
      <c r="H50" s="23" t="str">
        <f t="shared" ref="H50" si="534">IF(H49="","",IF(H49="сформ",2,1))</f>
        <v/>
      </c>
      <c r="I50" s="23" t="str">
        <f t="shared" ref="I50" si="535">IF(I49="","",IF(I49="навяз",2,1))</f>
        <v/>
      </c>
      <c r="J50" s="23" t="str">
        <f t="shared" ref="J50" si="536">IF(J49="","",IF(J49="неопр",2,1))</f>
        <v/>
      </c>
      <c r="K50" s="23" t="str">
        <f t="shared" ref="K50" si="537">IF(K49="","",IF(K49="сформ",2,1))</f>
        <v/>
      </c>
      <c r="L50" s="23" t="str">
        <f t="shared" ref="L50" si="538">IF(L49="","",IF(L49="навяз",2,1))</f>
        <v/>
      </c>
      <c r="M50" s="23" t="str">
        <f t="shared" ref="M50" si="539">IF(M49="","",IF(M49="неопр",2,1))</f>
        <v/>
      </c>
      <c r="N50" s="23" t="str">
        <f t="shared" ref="N50" si="540">IF(N49="","",IF(N49="навяз",2,1))</f>
        <v/>
      </c>
      <c r="O50" s="23" t="str">
        <f t="shared" ref="O50" si="541">IF(O49="","",IF(O49="неопр",2,1))</f>
        <v/>
      </c>
      <c r="P50" s="23" t="str">
        <f t="shared" ref="P50" si="542">IF(P49="","",IF(P49="морат",2,1))</f>
        <v/>
      </c>
      <c r="Q50" s="23" t="str">
        <f t="shared" ref="Q50" si="543">IF(Q49="","",IF(Q49="сформ",2,1))</f>
        <v/>
      </c>
      <c r="R50" s="23" t="str">
        <f t="shared" ref="R50" si="544">IF(R49="","",IF(R49="морат",2,1))</f>
        <v/>
      </c>
      <c r="S50" s="23" t="str">
        <f t="shared" ref="S50" si="545">IF(S49="","",IF(S49="неопр",2,1))</f>
        <v/>
      </c>
      <c r="T50" s="23" t="str">
        <f t="shared" ref="T50" si="546">IF(T49="","",IF(T49="морат",2,1))</f>
        <v/>
      </c>
      <c r="U50" s="23" t="str">
        <f t="shared" ref="U50" si="547">IF(U49="","",IF(U49="сформ",2,1))</f>
        <v/>
      </c>
      <c r="V50" s="23" t="str">
        <f t="shared" ref="V50" si="548">IF(V49="","",IF(V49="сформ",2,1))</f>
        <v/>
      </c>
      <c r="W50" s="75"/>
      <c r="X50" s="75"/>
      <c r="Y50" s="75"/>
      <c r="Z50" s="75"/>
    </row>
    <row r="51" spans="1:26" x14ac:dyDescent="0.25">
      <c r="A51" s="76">
        <v>25</v>
      </c>
      <c r="B51" s="77" t="str">
        <f>IF(VLOOKUP(A51,ответы,2,FALSE)="","",VLOOKUP(A51,ответы,2,FALSE))</f>
        <v/>
      </c>
      <c r="C51" s="27" t="str">
        <f>IF('Данные из бланков'!D26="а","неопр",IF('Данные из бланков'!D26="б","навяз",IF('Данные из бланков'!D26="г","морат",IF('Данные из бланков'!D26="в","сформ",""))))</f>
        <v/>
      </c>
      <c r="D51" s="27" t="str">
        <f>IF('Данные из бланков'!E26="г","неопр",IF('Данные из бланков'!E26="б","навяз",IF('Данные из бланков'!E26="а","морат",IF('Данные из бланков'!E26="в","сформ",""))))</f>
        <v/>
      </c>
      <c r="E51" s="27" t="str">
        <f>IF('Данные из бланков'!F26="в","неопр",IF('Данные из бланков'!F26="б","навяз",IF('Данные из бланков'!F26="а","морат",IF('Данные из бланков'!F26="г","сформ",""))))</f>
        <v/>
      </c>
      <c r="F51" s="27" t="str">
        <f>IF('Данные из бланков'!G26="в","неопр",IF('Данные из бланков'!G26="а","навяз",IF('Данные из бланков'!G26="б","морат",IF('Данные из бланков'!G26="г","сформ",""))))</f>
        <v/>
      </c>
      <c r="G51" s="27" t="str">
        <f>IF('Данные из бланков'!H26="в","неопр",IF('Данные из бланков'!H26="а","навяз",IF('Данные из бланков'!H26="б","морат",IF('Данные из бланков'!H26="г","сформ",""))))</f>
        <v/>
      </c>
      <c r="H51" s="27" t="str">
        <f>IF('Данные из бланков'!I26="в","неопр",IF('Данные из бланков'!I26="а","навяз",IF('Данные из бланков'!I26="г","морат",IF('Данные из бланков'!I26="б","сформ",""))))</f>
        <v/>
      </c>
      <c r="I51" s="27" t="str">
        <f>IF('Данные из бланков'!J26="а","неопр",IF('Данные из бланков'!J26="б","навяз",IF('Данные из бланков'!J26="в","морат",IF('Данные из бланков'!J26="г","сформ",""))))</f>
        <v/>
      </c>
      <c r="J51" s="27" t="str">
        <f>IF('Данные из бланков'!K26="б","неопр",IF('Данные из бланков'!K26="а","навяз",IF('Данные из бланков'!K26="в","морат",IF('Данные из бланков'!K26="г","сформ",""))))</f>
        <v/>
      </c>
      <c r="K51" s="27" t="str">
        <f>IF('Данные из бланков'!L26="а","неопр",IF('Данные из бланков'!L26="в","навяз",IF('Данные из бланков'!L26="г","морат",IF('Данные из бланков'!L26="б","сформ",""))))</f>
        <v/>
      </c>
      <c r="L51" s="27" t="str">
        <f>IF('Данные из бланков'!M26="в","неопр",IF('Данные из бланков'!M26="б","навяз",IF('Данные из бланков'!M26="а","морат",IF('Данные из бланков'!M26="г","сформ",""))))</f>
        <v/>
      </c>
      <c r="M51" s="27" t="str">
        <f>IF('Данные из бланков'!N26="в","неопр",IF('Данные из бланков'!N26="б","навяз",IF('Данные из бланков'!N26="г","морат",IF('Данные из бланков'!N26="а","сформ",""))))</f>
        <v/>
      </c>
      <c r="N51" s="27" t="str">
        <f>IF('Данные из бланков'!O26="б","неопр",IF('Данные из бланков'!O26="в","навяз",IF('Данные из бланков'!O26="а","морат",IF('Данные из бланков'!O26="г","сформ",""))))</f>
        <v/>
      </c>
      <c r="O51" s="27" t="str">
        <f>IF('Данные из бланков'!P26="в","неопр",IF('Данные из бланков'!P26="б","навяз",IF('Данные из бланков'!P26="а","морат",IF('Данные из бланков'!P26="г","сформ",""))))</f>
        <v/>
      </c>
      <c r="P51" s="27" t="str">
        <f>IF('Данные из бланков'!Q26="г","неопр",IF('Данные из бланков'!Q26="а","навяз",IF('Данные из бланков'!Q26="в","морат",IF('Данные из бланков'!Q26="б","сформ",""))))</f>
        <v/>
      </c>
      <c r="Q51" s="27" t="str">
        <f>IF('Данные из бланков'!R26="б","неопр",IF('Данные из бланков'!R26="а","навяз",IF('Данные из бланков'!R26="г","морат",IF('Данные из бланков'!R26="в","сформ",""))))</f>
        <v/>
      </c>
      <c r="R51" s="27" t="str">
        <f>IF('Данные из бланков'!S26="б","неопр",IF('Данные из бланков'!S26="а","навяз",IF('Данные из бланков'!S26="г","морат",IF('Данные из бланков'!S26="в","сформ",""))))</f>
        <v/>
      </c>
      <c r="S51" s="27" t="str">
        <f>IF('Данные из бланков'!T26="г","неопр",IF('Данные из бланков'!T26="а","навяз",IF('Данные из бланков'!T26="в","морат",IF('Данные из бланков'!T26="б","сформ",""))))</f>
        <v/>
      </c>
      <c r="T51" s="27" t="str">
        <f>IF('Данные из бланков'!U26="в","неопр",IF('Данные из бланков'!U26="а","навяз",IF('Данные из бланков'!U26="г","морат",IF('Данные из бланков'!U26="б","сформ",""))))</f>
        <v/>
      </c>
      <c r="U51" s="27" t="str">
        <f>IF('Данные из бланков'!V26="в","неопр",IF('Данные из бланков'!V26="б","навяз",IF('Данные из бланков'!V26="а","морат",IF('Данные из бланков'!V26="г","сформ",""))))</f>
        <v/>
      </c>
      <c r="V51" s="27" t="str">
        <f>IF('Данные из бланков'!W26="а","неопр",IF('Данные из бланков'!W26="в","навяз",IF('Данные из бланков'!W26="б","морат",IF('Данные из бланков'!W26="г","сформ",""))))</f>
        <v/>
      </c>
      <c r="W51" s="75">
        <f t="shared" ref="W51" si="549">SUMIFS($C52:$V52,$C51:$V51,W$1)</f>
        <v>0</v>
      </c>
      <c r="X51" s="75">
        <f t="shared" ref="X51" si="550">SUMIFS($C52:$V52,$C51:$V51,X$1)</f>
        <v>0</v>
      </c>
      <c r="Y51" s="75">
        <f t="shared" ref="Y51" si="551">SUMIFS($C52:$V52,$C51:$V51,Y$1)</f>
        <v>0</v>
      </c>
      <c r="Z51" s="75">
        <f t="shared" ref="Z51" si="552">SUMIFS($C52:$V52,$C51:$V51,Z$1)</f>
        <v>0</v>
      </c>
    </row>
    <row r="52" spans="1:26" x14ac:dyDescent="0.25">
      <c r="A52" s="76"/>
      <c r="B52" s="77"/>
      <c r="C52" s="23" t="str">
        <f t="shared" ref="C52" si="553">IF(C51="","",IF(C51="неопр",2,1))</f>
        <v/>
      </c>
      <c r="D52" s="23" t="str">
        <f t="shared" ref="D52" si="554">IF(D51="","",IF(D51="морат",2,1))</f>
        <v/>
      </c>
      <c r="E52" s="23" t="str">
        <f t="shared" ref="E52" si="555">IF(E51="","",IF(E51="морат",2,1))</f>
        <v/>
      </c>
      <c r="F52" s="23" t="str">
        <f t="shared" ref="F52" si="556">IF(F51="","",IF(F51="навяз",2,1))</f>
        <v/>
      </c>
      <c r="G52" s="23" t="str">
        <f t="shared" ref="G52" si="557">IF(G51="","",IF(G51="морат",2,1))</f>
        <v/>
      </c>
      <c r="H52" s="23" t="str">
        <f t="shared" ref="H52" si="558">IF(H51="","",IF(H51="сформ",2,1))</f>
        <v/>
      </c>
      <c r="I52" s="23" t="str">
        <f t="shared" ref="I52" si="559">IF(I51="","",IF(I51="навяз",2,1))</f>
        <v/>
      </c>
      <c r="J52" s="23" t="str">
        <f t="shared" ref="J52" si="560">IF(J51="","",IF(J51="неопр",2,1))</f>
        <v/>
      </c>
      <c r="K52" s="23" t="str">
        <f t="shared" ref="K52" si="561">IF(K51="","",IF(K51="сформ",2,1))</f>
        <v/>
      </c>
      <c r="L52" s="23" t="str">
        <f t="shared" ref="L52" si="562">IF(L51="","",IF(L51="навяз",2,1))</f>
        <v/>
      </c>
      <c r="M52" s="23" t="str">
        <f t="shared" ref="M52" si="563">IF(M51="","",IF(M51="неопр",2,1))</f>
        <v/>
      </c>
      <c r="N52" s="23" t="str">
        <f t="shared" ref="N52" si="564">IF(N51="","",IF(N51="навяз",2,1))</f>
        <v/>
      </c>
      <c r="O52" s="23" t="str">
        <f t="shared" ref="O52" si="565">IF(O51="","",IF(O51="неопр",2,1))</f>
        <v/>
      </c>
      <c r="P52" s="23" t="str">
        <f t="shared" ref="P52" si="566">IF(P51="","",IF(P51="морат",2,1))</f>
        <v/>
      </c>
      <c r="Q52" s="23" t="str">
        <f t="shared" ref="Q52" si="567">IF(Q51="","",IF(Q51="сформ",2,1))</f>
        <v/>
      </c>
      <c r="R52" s="23" t="str">
        <f t="shared" ref="R52" si="568">IF(R51="","",IF(R51="морат",2,1))</f>
        <v/>
      </c>
      <c r="S52" s="23" t="str">
        <f t="shared" ref="S52" si="569">IF(S51="","",IF(S51="неопр",2,1))</f>
        <v/>
      </c>
      <c r="T52" s="23" t="str">
        <f t="shared" ref="T52" si="570">IF(T51="","",IF(T51="морат",2,1))</f>
        <v/>
      </c>
      <c r="U52" s="23" t="str">
        <f t="shared" ref="U52" si="571">IF(U51="","",IF(U51="сформ",2,1))</f>
        <v/>
      </c>
      <c r="V52" s="23" t="str">
        <f t="shared" ref="V52" si="572">IF(V51="","",IF(V51="сформ",2,1))</f>
        <v/>
      </c>
      <c r="W52" s="75"/>
      <c r="X52" s="75"/>
      <c r="Y52" s="75"/>
      <c r="Z52" s="75"/>
    </row>
    <row r="53" spans="1:26" x14ac:dyDescent="0.25">
      <c r="A53" s="76">
        <v>26</v>
      </c>
      <c r="B53" s="77" t="str">
        <f>IF(VLOOKUP(A53,ответы,2,FALSE)="","",VLOOKUP(A53,ответы,2,FALSE))</f>
        <v/>
      </c>
      <c r="C53" s="27" t="str">
        <f>IF('Данные из бланков'!D27="а","неопр",IF('Данные из бланков'!D27="б","навяз",IF('Данные из бланков'!D27="г","морат",IF('Данные из бланков'!D27="в","сформ",""))))</f>
        <v/>
      </c>
      <c r="D53" s="27" t="str">
        <f>IF('Данные из бланков'!E27="г","неопр",IF('Данные из бланков'!E27="б","навяз",IF('Данные из бланков'!E27="а","морат",IF('Данные из бланков'!E27="в","сформ",""))))</f>
        <v/>
      </c>
      <c r="E53" s="27" t="str">
        <f>IF('Данные из бланков'!F27="в","неопр",IF('Данные из бланков'!F27="б","навяз",IF('Данные из бланков'!F27="а","морат",IF('Данные из бланков'!F27="г","сформ",""))))</f>
        <v/>
      </c>
      <c r="F53" s="27" t="str">
        <f>IF('Данные из бланков'!G27="в","неопр",IF('Данные из бланков'!G27="а","навяз",IF('Данные из бланков'!G27="б","морат",IF('Данные из бланков'!G27="г","сформ",""))))</f>
        <v/>
      </c>
      <c r="G53" s="27" t="str">
        <f>IF('Данные из бланков'!H27="в","неопр",IF('Данные из бланков'!H27="а","навяз",IF('Данные из бланков'!H27="б","морат",IF('Данные из бланков'!H27="г","сформ",""))))</f>
        <v/>
      </c>
      <c r="H53" s="27" t="str">
        <f>IF('Данные из бланков'!I27="в","неопр",IF('Данные из бланков'!I27="а","навяз",IF('Данные из бланков'!I27="г","морат",IF('Данные из бланков'!I27="б","сформ",""))))</f>
        <v/>
      </c>
      <c r="I53" s="27" t="str">
        <f>IF('Данные из бланков'!J27="а","неопр",IF('Данные из бланков'!J27="б","навяз",IF('Данные из бланков'!J27="в","морат",IF('Данные из бланков'!J27="г","сформ",""))))</f>
        <v/>
      </c>
      <c r="J53" s="27" t="str">
        <f>IF('Данные из бланков'!K27="б","неопр",IF('Данные из бланков'!K27="а","навяз",IF('Данные из бланков'!K27="в","морат",IF('Данные из бланков'!K27="г","сформ",""))))</f>
        <v/>
      </c>
      <c r="K53" s="27" t="str">
        <f>IF('Данные из бланков'!L27="а","неопр",IF('Данные из бланков'!L27="в","навяз",IF('Данные из бланков'!L27="г","морат",IF('Данные из бланков'!L27="б","сформ",""))))</f>
        <v/>
      </c>
      <c r="L53" s="27" t="str">
        <f>IF('Данные из бланков'!M27="в","неопр",IF('Данные из бланков'!M27="б","навяз",IF('Данные из бланков'!M27="а","морат",IF('Данные из бланков'!M27="г","сформ",""))))</f>
        <v/>
      </c>
      <c r="M53" s="27" t="str">
        <f>IF('Данные из бланков'!N27="в","неопр",IF('Данные из бланков'!N27="б","навяз",IF('Данные из бланков'!N27="г","морат",IF('Данные из бланков'!N27="а","сформ",""))))</f>
        <v/>
      </c>
      <c r="N53" s="27" t="str">
        <f>IF('Данные из бланков'!O27="б","неопр",IF('Данные из бланков'!O27="в","навяз",IF('Данные из бланков'!O27="а","морат",IF('Данные из бланков'!O27="г","сформ",""))))</f>
        <v/>
      </c>
      <c r="O53" s="27" t="str">
        <f>IF('Данные из бланков'!P27="в","неопр",IF('Данные из бланков'!P27="б","навяз",IF('Данные из бланков'!P27="а","морат",IF('Данные из бланков'!P27="г","сформ",""))))</f>
        <v/>
      </c>
      <c r="P53" s="27" t="str">
        <f>IF('Данные из бланков'!Q27="г","неопр",IF('Данные из бланков'!Q27="а","навяз",IF('Данные из бланков'!Q27="в","морат",IF('Данные из бланков'!Q27="б","сформ",""))))</f>
        <v/>
      </c>
      <c r="Q53" s="27" t="str">
        <f>IF('Данные из бланков'!R27="б","неопр",IF('Данные из бланков'!R27="а","навяз",IF('Данные из бланков'!R27="г","морат",IF('Данные из бланков'!R27="в","сформ",""))))</f>
        <v/>
      </c>
      <c r="R53" s="27" t="str">
        <f>IF('Данные из бланков'!S27="б","неопр",IF('Данные из бланков'!S27="а","навяз",IF('Данные из бланков'!S27="г","морат",IF('Данные из бланков'!S27="в","сформ",""))))</f>
        <v/>
      </c>
      <c r="S53" s="27" t="str">
        <f>IF('Данные из бланков'!T27="г","неопр",IF('Данные из бланков'!T27="а","навяз",IF('Данные из бланков'!T27="в","морат",IF('Данные из бланков'!T27="б","сформ",""))))</f>
        <v/>
      </c>
      <c r="T53" s="27" t="str">
        <f>IF('Данные из бланков'!U27="в","неопр",IF('Данные из бланков'!U27="а","навяз",IF('Данные из бланков'!U27="г","морат",IF('Данные из бланков'!U27="б","сформ",""))))</f>
        <v/>
      </c>
      <c r="U53" s="27" t="str">
        <f>IF('Данные из бланков'!V27="в","неопр",IF('Данные из бланков'!V27="б","навяз",IF('Данные из бланков'!V27="а","морат",IF('Данные из бланков'!V27="г","сформ",""))))</f>
        <v/>
      </c>
      <c r="V53" s="27" t="str">
        <f>IF('Данные из бланков'!W27="а","неопр",IF('Данные из бланков'!W27="в","навяз",IF('Данные из бланков'!W27="б","морат",IF('Данные из бланков'!W27="г","сформ",""))))</f>
        <v/>
      </c>
      <c r="W53" s="75">
        <f t="shared" ref="W53" si="573">SUMIFS($C54:$V54,$C53:$V53,W$1)</f>
        <v>0</v>
      </c>
      <c r="X53" s="75">
        <f t="shared" ref="X53" si="574">SUMIFS($C54:$V54,$C53:$V53,X$1)</f>
        <v>0</v>
      </c>
      <c r="Y53" s="75">
        <f t="shared" ref="Y53" si="575">SUMIFS($C54:$V54,$C53:$V53,Y$1)</f>
        <v>0</v>
      </c>
      <c r="Z53" s="75">
        <f t="shared" ref="Z53" si="576">SUMIFS($C54:$V54,$C53:$V53,Z$1)</f>
        <v>0</v>
      </c>
    </row>
    <row r="54" spans="1:26" x14ac:dyDescent="0.25">
      <c r="A54" s="76"/>
      <c r="B54" s="77"/>
      <c r="C54" s="23" t="str">
        <f t="shared" ref="C54" si="577">IF(C53="","",IF(C53="неопр",2,1))</f>
        <v/>
      </c>
      <c r="D54" s="23" t="str">
        <f t="shared" ref="D54" si="578">IF(D53="","",IF(D53="морат",2,1))</f>
        <v/>
      </c>
      <c r="E54" s="23" t="str">
        <f t="shared" ref="E54" si="579">IF(E53="","",IF(E53="морат",2,1))</f>
        <v/>
      </c>
      <c r="F54" s="23" t="str">
        <f t="shared" ref="F54" si="580">IF(F53="","",IF(F53="навяз",2,1))</f>
        <v/>
      </c>
      <c r="G54" s="23" t="str">
        <f t="shared" ref="G54" si="581">IF(G53="","",IF(G53="морат",2,1))</f>
        <v/>
      </c>
      <c r="H54" s="23" t="str">
        <f t="shared" ref="H54" si="582">IF(H53="","",IF(H53="сформ",2,1))</f>
        <v/>
      </c>
      <c r="I54" s="23" t="str">
        <f t="shared" ref="I54" si="583">IF(I53="","",IF(I53="навяз",2,1))</f>
        <v/>
      </c>
      <c r="J54" s="23" t="str">
        <f t="shared" ref="J54" si="584">IF(J53="","",IF(J53="неопр",2,1))</f>
        <v/>
      </c>
      <c r="K54" s="23" t="str">
        <f t="shared" ref="K54" si="585">IF(K53="","",IF(K53="сформ",2,1))</f>
        <v/>
      </c>
      <c r="L54" s="23" t="str">
        <f t="shared" ref="L54" si="586">IF(L53="","",IF(L53="навяз",2,1))</f>
        <v/>
      </c>
      <c r="M54" s="23" t="str">
        <f t="shared" ref="M54" si="587">IF(M53="","",IF(M53="неопр",2,1))</f>
        <v/>
      </c>
      <c r="N54" s="23" t="str">
        <f t="shared" ref="N54" si="588">IF(N53="","",IF(N53="навяз",2,1))</f>
        <v/>
      </c>
      <c r="O54" s="23" t="str">
        <f t="shared" ref="O54" si="589">IF(O53="","",IF(O53="неопр",2,1))</f>
        <v/>
      </c>
      <c r="P54" s="23" t="str">
        <f t="shared" ref="P54" si="590">IF(P53="","",IF(P53="морат",2,1))</f>
        <v/>
      </c>
      <c r="Q54" s="23" t="str">
        <f t="shared" ref="Q54" si="591">IF(Q53="","",IF(Q53="сформ",2,1))</f>
        <v/>
      </c>
      <c r="R54" s="23" t="str">
        <f t="shared" ref="R54" si="592">IF(R53="","",IF(R53="морат",2,1))</f>
        <v/>
      </c>
      <c r="S54" s="23" t="str">
        <f t="shared" ref="S54" si="593">IF(S53="","",IF(S53="неопр",2,1))</f>
        <v/>
      </c>
      <c r="T54" s="23" t="str">
        <f t="shared" ref="T54" si="594">IF(T53="","",IF(T53="морат",2,1))</f>
        <v/>
      </c>
      <c r="U54" s="23" t="str">
        <f t="shared" ref="U54" si="595">IF(U53="","",IF(U53="сформ",2,1))</f>
        <v/>
      </c>
      <c r="V54" s="23" t="str">
        <f t="shared" ref="V54" si="596">IF(V53="","",IF(V53="сформ",2,1))</f>
        <v/>
      </c>
      <c r="W54" s="75"/>
      <c r="X54" s="75"/>
      <c r="Y54" s="75"/>
      <c r="Z54" s="75"/>
    </row>
    <row r="55" spans="1:26" x14ac:dyDescent="0.25">
      <c r="A55" s="76">
        <v>27</v>
      </c>
      <c r="B55" s="77" t="str">
        <f>IF(VLOOKUP(A55,ответы,2,FALSE)="","",VLOOKUP(A55,ответы,2,FALSE))</f>
        <v/>
      </c>
      <c r="C55" s="27" t="str">
        <f>IF('Данные из бланков'!D28="а","неопр",IF('Данные из бланков'!D28="б","навяз",IF('Данные из бланков'!D28="г","морат",IF('Данные из бланков'!D28="в","сформ",""))))</f>
        <v/>
      </c>
      <c r="D55" s="27" t="str">
        <f>IF('Данные из бланков'!E28="г","неопр",IF('Данные из бланков'!E28="б","навяз",IF('Данные из бланков'!E28="а","морат",IF('Данные из бланков'!E28="в","сформ",""))))</f>
        <v/>
      </c>
      <c r="E55" s="27" t="str">
        <f>IF('Данные из бланков'!F28="в","неопр",IF('Данные из бланков'!F28="б","навяз",IF('Данные из бланков'!F28="а","морат",IF('Данные из бланков'!F28="г","сформ",""))))</f>
        <v/>
      </c>
      <c r="F55" s="27" t="str">
        <f>IF('Данные из бланков'!G28="в","неопр",IF('Данные из бланков'!G28="а","навяз",IF('Данные из бланков'!G28="б","морат",IF('Данные из бланков'!G28="г","сформ",""))))</f>
        <v/>
      </c>
      <c r="G55" s="27" t="str">
        <f>IF('Данные из бланков'!H28="в","неопр",IF('Данные из бланков'!H28="а","навяз",IF('Данные из бланков'!H28="б","морат",IF('Данные из бланков'!H28="г","сформ",""))))</f>
        <v/>
      </c>
      <c r="H55" s="27" t="str">
        <f>IF('Данные из бланков'!I28="в","неопр",IF('Данные из бланков'!I28="а","навяз",IF('Данные из бланков'!I28="г","морат",IF('Данные из бланков'!I28="б","сформ",""))))</f>
        <v/>
      </c>
      <c r="I55" s="27" t="str">
        <f>IF('Данные из бланков'!J28="а","неопр",IF('Данные из бланков'!J28="б","навяз",IF('Данные из бланков'!J28="в","морат",IF('Данные из бланков'!J28="г","сформ",""))))</f>
        <v/>
      </c>
      <c r="J55" s="27" t="str">
        <f>IF('Данные из бланков'!K28="б","неопр",IF('Данные из бланков'!K28="а","навяз",IF('Данные из бланков'!K28="в","морат",IF('Данные из бланков'!K28="г","сформ",""))))</f>
        <v/>
      </c>
      <c r="K55" s="27" t="str">
        <f>IF('Данные из бланков'!L28="а","неопр",IF('Данные из бланков'!L28="в","навяз",IF('Данные из бланков'!L28="г","морат",IF('Данные из бланков'!L28="б","сформ",""))))</f>
        <v/>
      </c>
      <c r="L55" s="27" t="str">
        <f>IF('Данные из бланков'!M28="в","неопр",IF('Данные из бланков'!M28="б","навяз",IF('Данные из бланков'!M28="а","морат",IF('Данные из бланков'!M28="г","сформ",""))))</f>
        <v/>
      </c>
      <c r="M55" s="27" t="str">
        <f>IF('Данные из бланков'!N28="в","неопр",IF('Данные из бланков'!N28="б","навяз",IF('Данные из бланков'!N28="г","морат",IF('Данные из бланков'!N28="а","сформ",""))))</f>
        <v/>
      </c>
      <c r="N55" s="27" t="str">
        <f>IF('Данные из бланков'!O28="б","неопр",IF('Данные из бланков'!O28="в","навяз",IF('Данные из бланков'!O28="а","морат",IF('Данные из бланков'!O28="г","сформ",""))))</f>
        <v/>
      </c>
      <c r="O55" s="27" t="str">
        <f>IF('Данные из бланков'!P28="в","неопр",IF('Данные из бланков'!P28="б","навяз",IF('Данные из бланков'!P28="а","морат",IF('Данные из бланков'!P28="г","сформ",""))))</f>
        <v/>
      </c>
      <c r="P55" s="27" t="str">
        <f>IF('Данные из бланков'!Q28="г","неопр",IF('Данные из бланков'!Q28="а","навяз",IF('Данные из бланков'!Q28="в","морат",IF('Данные из бланков'!Q28="б","сформ",""))))</f>
        <v/>
      </c>
      <c r="Q55" s="27" t="str">
        <f>IF('Данные из бланков'!R28="б","неопр",IF('Данные из бланков'!R28="а","навяз",IF('Данные из бланков'!R28="г","морат",IF('Данные из бланков'!R28="в","сформ",""))))</f>
        <v/>
      </c>
      <c r="R55" s="27" t="str">
        <f>IF('Данные из бланков'!S28="б","неопр",IF('Данные из бланков'!S28="а","навяз",IF('Данные из бланков'!S28="г","морат",IF('Данные из бланков'!S28="в","сформ",""))))</f>
        <v/>
      </c>
      <c r="S55" s="27" t="str">
        <f>IF('Данные из бланков'!T28="г","неопр",IF('Данные из бланков'!T28="а","навяз",IF('Данные из бланков'!T28="в","морат",IF('Данные из бланков'!T28="б","сформ",""))))</f>
        <v/>
      </c>
      <c r="T55" s="27" t="str">
        <f>IF('Данные из бланков'!U28="в","неопр",IF('Данные из бланков'!U28="а","навяз",IF('Данные из бланков'!U28="г","морат",IF('Данные из бланков'!U28="б","сформ",""))))</f>
        <v/>
      </c>
      <c r="U55" s="27" t="str">
        <f>IF('Данные из бланков'!V28="в","неопр",IF('Данные из бланков'!V28="б","навяз",IF('Данные из бланков'!V28="а","морат",IF('Данные из бланков'!V28="г","сформ",""))))</f>
        <v/>
      </c>
      <c r="V55" s="27" t="str">
        <f>IF('Данные из бланков'!W28="а","неопр",IF('Данные из бланков'!W28="в","навяз",IF('Данные из бланков'!W28="б","морат",IF('Данные из бланков'!W28="г","сформ",""))))</f>
        <v/>
      </c>
      <c r="W55" s="75">
        <f t="shared" ref="W55" si="597">SUMIFS($C56:$V56,$C55:$V55,W$1)</f>
        <v>0</v>
      </c>
      <c r="X55" s="75">
        <f t="shared" ref="X55" si="598">SUMIFS($C56:$V56,$C55:$V55,X$1)</f>
        <v>0</v>
      </c>
      <c r="Y55" s="75">
        <f t="shared" ref="Y55" si="599">SUMIFS($C56:$V56,$C55:$V55,Y$1)</f>
        <v>0</v>
      </c>
      <c r="Z55" s="75">
        <f t="shared" ref="Z55" si="600">SUMIFS($C56:$V56,$C55:$V55,Z$1)</f>
        <v>0</v>
      </c>
    </row>
    <row r="56" spans="1:26" x14ac:dyDescent="0.25">
      <c r="A56" s="76"/>
      <c r="B56" s="77"/>
      <c r="C56" s="23" t="str">
        <f t="shared" ref="C56" si="601">IF(C55="","",IF(C55="неопр",2,1))</f>
        <v/>
      </c>
      <c r="D56" s="23" t="str">
        <f t="shared" ref="D56" si="602">IF(D55="","",IF(D55="морат",2,1))</f>
        <v/>
      </c>
      <c r="E56" s="23" t="str">
        <f t="shared" ref="E56" si="603">IF(E55="","",IF(E55="морат",2,1))</f>
        <v/>
      </c>
      <c r="F56" s="23" t="str">
        <f t="shared" ref="F56" si="604">IF(F55="","",IF(F55="навяз",2,1))</f>
        <v/>
      </c>
      <c r="G56" s="23" t="str">
        <f t="shared" ref="G56" si="605">IF(G55="","",IF(G55="морат",2,1))</f>
        <v/>
      </c>
      <c r="H56" s="23" t="str">
        <f t="shared" ref="H56" si="606">IF(H55="","",IF(H55="сформ",2,1))</f>
        <v/>
      </c>
      <c r="I56" s="23" t="str">
        <f t="shared" ref="I56" si="607">IF(I55="","",IF(I55="навяз",2,1))</f>
        <v/>
      </c>
      <c r="J56" s="23" t="str">
        <f t="shared" ref="J56" si="608">IF(J55="","",IF(J55="неопр",2,1))</f>
        <v/>
      </c>
      <c r="K56" s="23" t="str">
        <f t="shared" ref="K56" si="609">IF(K55="","",IF(K55="сформ",2,1))</f>
        <v/>
      </c>
      <c r="L56" s="23" t="str">
        <f t="shared" ref="L56" si="610">IF(L55="","",IF(L55="навяз",2,1))</f>
        <v/>
      </c>
      <c r="M56" s="23" t="str">
        <f t="shared" ref="M56" si="611">IF(M55="","",IF(M55="неопр",2,1))</f>
        <v/>
      </c>
      <c r="N56" s="23" t="str">
        <f t="shared" ref="N56" si="612">IF(N55="","",IF(N55="навяз",2,1))</f>
        <v/>
      </c>
      <c r="O56" s="23" t="str">
        <f t="shared" ref="O56" si="613">IF(O55="","",IF(O55="неопр",2,1))</f>
        <v/>
      </c>
      <c r="P56" s="23" t="str">
        <f t="shared" ref="P56" si="614">IF(P55="","",IF(P55="морат",2,1))</f>
        <v/>
      </c>
      <c r="Q56" s="23" t="str">
        <f t="shared" ref="Q56" si="615">IF(Q55="","",IF(Q55="сформ",2,1))</f>
        <v/>
      </c>
      <c r="R56" s="23" t="str">
        <f t="shared" ref="R56" si="616">IF(R55="","",IF(R55="морат",2,1))</f>
        <v/>
      </c>
      <c r="S56" s="23" t="str">
        <f t="shared" ref="S56" si="617">IF(S55="","",IF(S55="неопр",2,1))</f>
        <v/>
      </c>
      <c r="T56" s="23" t="str">
        <f t="shared" ref="T56" si="618">IF(T55="","",IF(T55="морат",2,1))</f>
        <v/>
      </c>
      <c r="U56" s="23" t="str">
        <f t="shared" ref="U56" si="619">IF(U55="","",IF(U55="сформ",2,1))</f>
        <v/>
      </c>
      <c r="V56" s="23" t="str">
        <f t="shared" ref="V56" si="620">IF(V55="","",IF(V55="сформ",2,1))</f>
        <v/>
      </c>
      <c r="W56" s="75"/>
      <c r="X56" s="75"/>
      <c r="Y56" s="75"/>
      <c r="Z56" s="75"/>
    </row>
    <row r="57" spans="1:26" x14ac:dyDescent="0.25">
      <c r="A57" s="76">
        <v>28</v>
      </c>
      <c r="B57" s="77" t="str">
        <f>IF(VLOOKUP(A57,ответы,2,FALSE)="","",VLOOKUP(A57,ответы,2,FALSE))</f>
        <v/>
      </c>
      <c r="C57" s="27" t="str">
        <f>IF('Данные из бланков'!D29="а","неопр",IF('Данные из бланков'!D29="б","навяз",IF('Данные из бланков'!D29="г","морат",IF('Данные из бланков'!D29="в","сформ",""))))</f>
        <v/>
      </c>
      <c r="D57" s="27" t="str">
        <f>IF('Данные из бланков'!E29="г","неопр",IF('Данные из бланков'!E29="б","навяз",IF('Данные из бланков'!E29="а","морат",IF('Данные из бланков'!E29="в","сформ",""))))</f>
        <v/>
      </c>
      <c r="E57" s="27" t="str">
        <f>IF('Данные из бланков'!F29="в","неопр",IF('Данные из бланков'!F29="б","навяз",IF('Данные из бланков'!F29="а","морат",IF('Данные из бланков'!F29="г","сформ",""))))</f>
        <v/>
      </c>
      <c r="F57" s="27" t="str">
        <f>IF('Данные из бланков'!G29="в","неопр",IF('Данные из бланков'!G29="а","навяз",IF('Данные из бланков'!G29="б","морат",IF('Данные из бланков'!G29="г","сформ",""))))</f>
        <v/>
      </c>
      <c r="G57" s="27" t="str">
        <f>IF('Данные из бланков'!H29="в","неопр",IF('Данные из бланков'!H29="а","навяз",IF('Данные из бланков'!H29="б","морат",IF('Данные из бланков'!H29="г","сформ",""))))</f>
        <v/>
      </c>
      <c r="H57" s="27" t="str">
        <f>IF('Данные из бланков'!I29="в","неопр",IF('Данные из бланков'!I29="а","навяз",IF('Данные из бланков'!I29="г","морат",IF('Данные из бланков'!I29="б","сформ",""))))</f>
        <v/>
      </c>
      <c r="I57" s="27" t="str">
        <f>IF('Данные из бланков'!J29="а","неопр",IF('Данные из бланков'!J29="б","навяз",IF('Данные из бланков'!J29="в","морат",IF('Данные из бланков'!J29="г","сформ",""))))</f>
        <v/>
      </c>
      <c r="J57" s="27" t="str">
        <f>IF('Данные из бланков'!K29="б","неопр",IF('Данные из бланков'!K29="а","навяз",IF('Данные из бланков'!K29="в","морат",IF('Данные из бланков'!K29="г","сформ",""))))</f>
        <v/>
      </c>
      <c r="K57" s="27" t="str">
        <f>IF('Данные из бланков'!L29="а","неопр",IF('Данные из бланков'!L29="в","навяз",IF('Данные из бланков'!L29="г","морат",IF('Данные из бланков'!L29="б","сформ",""))))</f>
        <v/>
      </c>
      <c r="L57" s="27" t="str">
        <f>IF('Данные из бланков'!M29="в","неопр",IF('Данные из бланков'!M29="б","навяз",IF('Данные из бланков'!M29="а","морат",IF('Данные из бланков'!M29="г","сформ",""))))</f>
        <v/>
      </c>
      <c r="M57" s="27" t="str">
        <f>IF('Данные из бланков'!N29="в","неопр",IF('Данные из бланков'!N29="б","навяз",IF('Данные из бланков'!N29="г","морат",IF('Данные из бланков'!N29="а","сформ",""))))</f>
        <v/>
      </c>
      <c r="N57" s="27" t="str">
        <f>IF('Данные из бланков'!O29="б","неопр",IF('Данные из бланков'!O29="в","навяз",IF('Данные из бланков'!O29="а","морат",IF('Данные из бланков'!O29="г","сформ",""))))</f>
        <v/>
      </c>
      <c r="O57" s="27" t="str">
        <f>IF('Данные из бланков'!P29="в","неопр",IF('Данные из бланков'!P29="б","навяз",IF('Данные из бланков'!P29="а","морат",IF('Данные из бланков'!P29="г","сформ",""))))</f>
        <v/>
      </c>
      <c r="P57" s="27" t="str">
        <f>IF('Данные из бланков'!Q29="г","неопр",IF('Данные из бланков'!Q29="а","навяз",IF('Данные из бланков'!Q29="в","морат",IF('Данные из бланков'!Q29="б","сформ",""))))</f>
        <v/>
      </c>
      <c r="Q57" s="27" t="str">
        <f>IF('Данные из бланков'!R29="б","неопр",IF('Данные из бланков'!R29="а","навяз",IF('Данные из бланков'!R29="г","морат",IF('Данные из бланков'!R29="в","сформ",""))))</f>
        <v/>
      </c>
      <c r="R57" s="27" t="str">
        <f>IF('Данные из бланков'!S29="б","неопр",IF('Данные из бланков'!S29="а","навяз",IF('Данные из бланков'!S29="г","морат",IF('Данные из бланков'!S29="в","сформ",""))))</f>
        <v/>
      </c>
      <c r="S57" s="27" t="str">
        <f>IF('Данные из бланков'!T29="г","неопр",IF('Данные из бланков'!T29="а","навяз",IF('Данные из бланков'!T29="в","морат",IF('Данные из бланков'!T29="б","сформ",""))))</f>
        <v/>
      </c>
      <c r="T57" s="27" t="str">
        <f>IF('Данные из бланков'!U29="в","неопр",IF('Данные из бланков'!U29="а","навяз",IF('Данные из бланков'!U29="г","морат",IF('Данные из бланков'!U29="б","сформ",""))))</f>
        <v/>
      </c>
      <c r="U57" s="27" t="str">
        <f>IF('Данные из бланков'!V29="в","неопр",IF('Данные из бланков'!V29="б","навяз",IF('Данные из бланков'!V29="а","морат",IF('Данные из бланков'!V29="г","сформ",""))))</f>
        <v/>
      </c>
      <c r="V57" s="27" t="str">
        <f>IF('Данные из бланков'!W29="а","неопр",IF('Данные из бланков'!W29="в","навяз",IF('Данные из бланков'!W29="б","морат",IF('Данные из бланков'!W29="г","сформ",""))))</f>
        <v/>
      </c>
      <c r="W57" s="75">
        <f t="shared" ref="W57" si="621">SUMIFS($C58:$V58,$C57:$V57,W$1)</f>
        <v>0</v>
      </c>
      <c r="X57" s="75">
        <f t="shared" ref="X57" si="622">SUMIFS($C58:$V58,$C57:$V57,X$1)</f>
        <v>0</v>
      </c>
      <c r="Y57" s="75">
        <f t="shared" ref="Y57" si="623">SUMIFS($C58:$V58,$C57:$V57,Y$1)</f>
        <v>0</v>
      </c>
      <c r="Z57" s="75">
        <f t="shared" ref="Z57" si="624">SUMIFS($C58:$V58,$C57:$V57,Z$1)</f>
        <v>0</v>
      </c>
    </row>
    <row r="58" spans="1:26" x14ac:dyDescent="0.25">
      <c r="A58" s="76"/>
      <c r="B58" s="77"/>
      <c r="C58" s="23" t="str">
        <f t="shared" ref="C58" si="625">IF(C57="","",IF(C57="неопр",2,1))</f>
        <v/>
      </c>
      <c r="D58" s="23" t="str">
        <f t="shared" ref="D58" si="626">IF(D57="","",IF(D57="морат",2,1))</f>
        <v/>
      </c>
      <c r="E58" s="23" t="str">
        <f t="shared" ref="E58" si="627">IF(E57="","",IF(E57="морат",2,1))</f>
        <v/>
      </c>
      <c r="F58" s="23" t="str">
        <f t="shared" ref="F58" si="628">IF(F57="","",IF(F57="навяз",2,1))</f>
        <v/>
      </c>
      <c r="G58" s="23" t="str">
        <f t="shared" ref="G58" si="629">IF(G57="","",IF(G57="морат",2,1))</f>
        <v/>
      </c>
      <c r="H58" s="23" t="str">
        <f t="shared" ref="H58" si="630">IF(H57="","",IF(H57="сформ",2,1))</f>
        <v/>
      </c>
      <c r="I58" s="23" t="str">
        <f t="shared" ref="I58" si="631">IF(I57="","",IF(I57="навяз",2,1))</f>
        <v/>
      </c>
      <c r="J58" s="23" t="str">
        <f t="shared" ref="J58" si="632">IF(J57="","",IF(J57="неопр",2,1))</f>
        <v/>
      </c>
      <c r="K58" s="23" t="str">
        <f t="shared" ref="K58" si="633">IF(K57="","",IF(K57="сформ",2,1))</f>
        <v/>
      </c>
      <c r="L58" s="23" t="str">
        <f t="shared" ref="L58" si="634">IF(L57="","",IF(L57="навяз",2,1))</f>
        <v/>
      </c>
      <c r="M58" s="23" t="str">
        <f t="shared" ref="M58" si="635">IF(M57="","",IF(M57="неопр",2,1))</f>
        <v/>
      </c>
      <c r="N58" s="23" t="str">
        <f t="shared" ref="N58" si="636">IF(N57="","",IF(N57="навяз",2,1))</f>
        <v/>
      </c>
      <c r="O58" s="23" t="str">
        <f t="shared" ref="O58" si="637">IF(O57="","",IF(O57="неопр",2,1))</f>
        <v/>
      </c>
      <c r="P58" s="23" t="str">
        <f t="shared" ref="P58" si="638">IF(P57="","",IF(P57="морат",2,1))</f>
        <v/>
      </c>
      <c r="Q58" s="23" t="str">
        <f t="shared" ref="Q58" si="639">IF(Q57="","",IF(Q57="сформ",2,1))</f>
        <v/>
      </c>
      <c r="R58" s="23" t="str">
        <f t="shared" ref="R58" si="640">IF(R57="","",IF(R57="морат",2,1))</f>
        <v/>
      </c>
      <c r="S58" s="23" t="str">
        <f t="shared" ref="S58" si="641">IF(S57="","",IF(S57="неопр",2,1))</f>
        <v/>
      </c>
      <c r="T58" s="23" t="str">
        <f t="shared" ref="T58" si="642">IF(T57="","",IF(T57="морат",2,1))</f>
        <v/>
      </c>
      <c r="U58" s="23" t="str">
        <f t="shared" ref="U58" si="643">IF(U57="","",IF(U57="сформ",2,1))</f>
        <v/>
      </c>
      <c r="V58" s="23" t="str">
        <f t="shared" ref="V58" si="644">IF(V57="","",IF(V57="сформ",2,1))</f>
        <v/>
      </c>
      <c r="W58" s="75"/>
      <c r="X58" s="75"/>
      <c r="Y58" s="75"/>
      <c r="Z58" s="75"/>
    </row>
    <row r="59" spans="1:26" x14ac:dyDescent="0.25">
      <c r="A59" s="76">
        <v>29</v>
      </c>
      <c r="B59" s="77" t="str">
        <f>IF(VLOOKUP(A59,ответы,2,FALSE)="","",VLOOKUP(A59,ответы,2,FALSE))</f>
        <v/>
      </c>
      <c r="C59" s="27" t="str">
        <f>IF('Данные из бланков'!D30="а","неопр",IF('Данные из бланков'!D30="б","навяз",IF('Данные из бланков'!D30="г","морат",IF('Данные из бланков'!D30="в","сформ",""))))</f>
        <v/>
      </c>
      <c r="D59" s="27" t="str">
        <f>IF('Данные из бланков'!E30="г","неопр",IF('Данные из бланков'!E30="б","навяз",IF('Данные из бланков'!E30="а","морат",IF('Данные из бланков'!E30="в","сформ",""))))</f>
        <v/>
      </c>
      <c r="E59" s="27" t="str">
        <f>IF('Данные из бланков'!F30="в","неопр",IF('Данные из бланков'!F30="б","навяз",IF('Данные из бланков'!F30="а","морат",IF('Данные из бланков'!F30="г","сформ",""))))</f>
        <v/>
      </c>
      <c r="F59" s="27" t="str">
        <f>IF('Данные из бланков'!G30="в","неопр",IF('Данные из бланков'!G30="а","навяз",IF('Данные из бланков'!G30="б","морат",IF('Данные из бланков'!G30="г","сформ",""))))</f>
        <v/>
      </c>
      <c r="G59" s="27" t="str">
        <f>IF('Данные из бланков'!H30="в","неопр",IF('Данные из бланков'!H30="а","навяз",IF('Данные из бланков'!H30="б","морат",IF('Данные из бланков'!H30="г","сформ",""))))</f>
        <v/>
      </c>
      <c r="H59" s="27" t="str">
        <f>IF('Данные из бланков'!I30="в","неопр",IF('Данные из бланков'!I30="а","навяз",IF('Данные из бланков'!I30="г","морат",IF('Данные из бланков'!I30="б","сформ",""))))</f>
        <v/>
      </c>
      <c r="I59" s="27" t="str">
        <f>IF('Данные из бланков'!J30="а","неопр",IF('Данные из бланков'!J30="б","навяз",IF('Данные из бланков'!J30="в","морат",IF('Данные из бланков'!J30="г","сформ",""))))</f>
        <v/>
      </c>
      <c r="J59" s="27" t="str">
        <f>IF('Данные из бланков'!K30="б","неопр",IF('Данные из бланков'!K30="а","навяз",IF('Данные из бланков'!K30="в","морат",IF('Данные из бланков'!K30="г","сформ",""))))</f>
        <v/>
      </c>
      <c r="K59" s="27" t="str">
        <f>IF('Данные из бланков'!L30="а","неопр",IF('Данные из бланков'!L30="в","навяз",IF('Данные из бланков'!L30="г","морат",IF('Данные из бланков'!L30="б","сформ",""))))</f>
        <v/>
      </c>
      <c r="L59" s="27" t="str">
        <f>IF('Данные из бланков'!M30="в","неопр",IF('Данные из бланков'!M30="б","навяз",IF('Данные из бланков'!M30="а","морат",IF('Данные из бланков'!M30="г","сформ",""))))</f>
        <v/>
      </c>
      <c r="M59" s="27" t="str">
        <f>IF('Данные из бланков'!N30="в","неопр",IF('Данные из бланков'!N30="б","навяз",IF('Данные из бланков'!N30="г","морат",IF('Данные из бланков'!N30="а","сформ",""))))</f>
        <v/>
      </c>
      <c r="N59" s="27" t="str">
        <f>IF('Данные из бланков'!O30="б","неопр",IF('Данные из бланков'!O30="в","навяз",IF('Данные из бланков'!O30="а","морат",IF('Данные из бланков'!O30="г","сформ",""))))</f>
        <v/>
      </c>
      <c r="O59" s="27" t="str">
        <f>IF('Данные из бланков'!P30="в","неопр",IF('Данные из бланков'!P30="б","навяз",IF('Данные из бланков'!P30="а","морат",IF('Данные из бланков'!P30="г","сформ",""))))</f>
        <v/>
      </c>
      <c r="P59" s="27" t="str">
        <f>IF('Данные из бланков'!Q30="г","неопр",IF('Данные из бланков'!Q30="а","навяз",IF('Данные из бланков'!Q30="в","морат",IF('Данные из бланков'!Q30="б","сформ",""))))</f>
        <v/>
      </c>
      <c r="Q59" s="27" t="str">
        <f>IF('Данные из бланков'!R30="б","неопр",IF('Данные из бланков'!R30="а","навяз",IF('Данные из бланков'!R30="г","морат",IF('Данные из бланков'!R30="в","сформ",""))))</f>
        <v/>
      </c>
      <c r="R59" s="27" t="str">
        <f>IF('Данные из бланков'!S30="б","неопр",IF('Данные из бланков'!S30="а","навяз",IF('Данные из бланков'!S30="г","морат",IF('Данные из бланков'!S30="в","сформ",""))))</f>
        <v/>
      </c>
      <c r="S59" s="27" t="str">
        <f>IF('Данные из бланков'!T30="г","неопр",IF('Данные из бланков'!T30="а","навяз",IF('Данные из бланков'!T30="в","морат",IF('Данные из бланков'!T30="б","сформ",""))))</f>
        <v/>
      </c>
      <c r="T59" s="27" t="str">
        <f>IF('Данные из бланков'!U30="в","неопр",IF('Данные из бланков'!U30="а","навяз",IF('Данные из бланков'!U30="г","морат",IF('Данные из бланков'!U30="б","сформ",""))))</f>
        <v/>
      </c>
      <c r="U59" s="27" t="str">
        <f>IF('Данные из бланков'!V30="в","неопр",IF('Данные из бланков'!V30="б","навяз",IF('Данные из бланков'!V30="а","морат",IF('Данные из бланков'!V30="г","сформ",""))))</f>
        <v/>
      </c>
      <c r="V59" s="27" t="str">
        <f>IF('Данные из бланков'!W30="а","неопр",IF('Данные из бланков'!W30="в","навяз",IF('Данные из бланков'!W30="б","морат",IF('Данные из бланков'!W30="г","сформ",""))))</f>
        <v/>
      </c>
      <c r="W59" s="75">
        <f t="shared" ref="W59" si="645">SUMIFS($C60:$V60,$C59:$V59,W$1)</f>
        <v>0</v>
      </c>
      <c r="X59" s="75">
        <f t="shared" ref="X59" si="646">SUMIFS($C60:$V60,$C59:$V59,X$1)</f>
        <v>0</v>
      </c>
      <c r="Y59" s="75">
        <f t="shared" ref="Y59" si="647">SUMIFS($C60:$V60,$C59:$V59,Y$1)</f>
        <v>0</v>
      </c>
      <c r="Z59" s="75">
        <f t="shared" ref="Z59" si="648">SUMIFS($C60:$V60,$C59:$V59,Z$1)</f>
        <v>0</v>
      </c>
    </row>
    <row r="60" spans="1:26" x14ac:dyDescent="0.25">
      <c r="A60" s="76"/>
      <c r="B60" s="77"/>
      <c r="C60" s="23" t="str">
        <f t="shared" ref="C60" si="649">IF(C59="","",IF(C59="неопр",2,1))</f>
        <v/>
      </c>
      <c r="D60" s="23" t="str">
        <f t="shared" ref="D60" si="650">IF(D59="","",IF(D59="морат",2,1))</f>
        <v/>
      </c>
      <c r="E60" s="23" t="str">
        <f t="shared" ref="E60" si="651">IF(E59="","",IF(E59="морат",2,1))</f>
        <v/>
      </c>
      <c r="F60" s="23" t="str">
        <f t="shared" ref="F60" si="652">IF(F59="","",IF(F59="навяз",2,1))</f>
        <v/>
      </c>
      <c r="G60" s="23" t="str">
        <f t="shared" ref="G60" si="653">IF(G59="","",IF(G59="морат",2,1))</f>
        <v/>
      </c>
      <c r="H60" s="23" t="str">
        <f t="shared" ref="H60" si="654">IF(H59="","",IF(H59="сформ",2,1))</f>
        <v/>
      </c>
      <c r="I60" s="23" t="str">
        <f t="shared" ref="I60" si="655">IF(I59="","",IF(I59="навяз",2,1))</f>
        <v/>
      </c>
      <c r="J60" s="23" t="str">
        <f t="shared" ref="J60" si="656">IF(J59="","",IF(J59="неопр",2,1))</f>
        <v/>
      </c>
      <c r="K60" s="23" t="str">
        <f t="shared" ref="K60" si="657">IF(K59="","",IF(K59="сформ",2,1))</f>
        <v/>
      </c>
      <c r="L60" s="23" t="str">
        <f t="shared" ref="L60" si="658">IF(L59="","",IF(L59="навяз",2,1))</f>
        <v/>
      </c>
      <c r="M60" s="23" t="str">
        <f t="shared" ref="M60" si="659">IF(M59="","",IF(M59="неопр",2,1))</f>
        <v/>
      </c>
      <c r="N60" s="23" t="str">
        <f t="shared" ref="N60" si="660">IF(N59="","",IF(N59="навяз",2,1))</f>
        <v/>
      </c>
      <c r="O60" s="23" t="str">
        <f t="shared" ref="O60" si="661">IF(O59="","",IF(O59="неопр",2,1))</f>
        <v/>
      </c>
      <c r="P60" s="23" t="str">
        <f t="shared" ref="P60" si="662">IF(P59="","",IF(P59="морат",2,1))</f>
        <v/>
      </c>
      <c r="Q60" s="23" t="str">
        <f t="shared" ref="Q60" si="663">IF(Q59="","",IF(Q59="сформ",2,1))</f>
        <v/>
      </c>
      <c r="R60" s="23" t="str">
        <f t="shared" ref="R60" si="664">IF(R59="","",IF(R59="морат",2,1))</f>
        <v/>
      </c>
      <c r="S60" s="23" t="str">
        <f t="shared" ref="S60" si="665">IF(S59="","",IF(S59="неопр",2,1))</f>
        <v/>
      </c>
      <c r="T60" s="23" t="str">
        <f t="shared" ref="T60" si="666">IF(T59="","",IF(T59="морат",2,1))</f>
        <v/>
      </c>
      <c r="U60" s="23" t="str">
        <f t="shared" ref="U60" si="667">IF(U59="","",IF(U59="сформ",2,1))</f>
        <v/>
      </c>
      <c r="V60" s="23" t="str">
        <f t="shared" ref="V60" si="668">IF(V59="","",IF(V59="сформ",2,1))</f>
        <v/>
      </c>
      <c r="W60" s="75"/>
      <c r="X60" s="75"/>
      <c r="Y60" s="75"/>
      <c r="Z60" s="75"/>
    </row>
    <row r="61" spans="1:26" x14ac:dyDescent="0.25">
      <c r="A61" s="76">
        <v>30</v>
      </c>
      <c r="B61" s="77" t="str">
        <f>IF(VLOOKUP(A61,ответы,2,FALSE)="","",VLOOKUP(A61,ответы,2,FALSE))</f>
        <v/>
      </c>
      <c r="C61" s="27" t="str">
        <f>IF('Данные из бланков'!D31="а","неопр",IF('Данные из бланков'!D31="б","навяз",IF('Данные из бланков'!D31="г","морат",IF('Данные из бланков'!D31="в","сформ",""))))</f>
        <v/>
      </c>
      <c r="D61" s="27" t="str">
        <f>IF('Данные из бланков'!E31="г","неопр",IF('Данные из бланков'!E31="б","навяз",IF('Данные из бланков'!E31="а","морат",IF('Данные из бланков'!E31="в","сформ",""))))</f>
        <v/>
      </c>
      <c r="E61" s="27" t="str">
        <f>IF('Данные из бланков'!F31="в","неопр",IF('Данные из бланков'!F31="б","навяз",IF('Данные из бланков'!F31="а","морат",IF('Данные из бланков'!F31="г","сформ",""))))</f>
        <v/>
      </c>
      <c r="F61" s="27" t="str">
        <f>IF('Данные из бланков'!G31="в","неопр",IF('Данные из бланков'!G31="а","навяз",IF('Данные из бланков'!G31="б","морат",IF('Данные из бланков'!G31="г","сформ",""))))</f>
        <v/>
      </c>
      <c r="G61" s="27" t="str">
        <f>IF('Данные из бланков'!H31="в","неопр",IF('Данные из бланков'!H31="а","навяз",IF('Данные из бланков'!H31="б","морат",IF('Данные из бланков'!H31="г","сформ",""))))</f>
        <v/>
      </c>
      <c r="H61" s="27" t="str">
        <f>IF('Данные из бланков'!I31="в","неопр",IF('Данные из бланков'!I31="а","навяз",IF('Данные из бланков'!I31="г","морат",IF('Данные из бланков'!I31="б","сформ",""))))</f>
        <v/>
      </c>
      <c r="I61" s="27" t="str">
        <f>IF('Данные из бланков'!J31="а","неопр",IF('Данные из бланков'!J31="б","навяз",IF('Данные из бланков'!J31="в","морат",IF('Данные из бланков'!J31="г","сформ",""))))</f>
        <v/>
      </c>
      <c r="J61" s="27" t="str">
        <f>IF('Данные из бланков'!K31="б","неопр",IF('Данные из бланков'!K31="а","навяз",IF('Данные из бланков'!K31="в","морат",IF('Данные из бланков'!K31="г","сформ",""))))</f>
        <v/>
      </c>
      <c r="K61" s="27" t="str">
        <f>IF('Данные из бланков'!L31="а","неопр",IF('Данные из бланков'!L31="в","навяз",IF('Данные из бланков'!L31="г","морат",IF('Данные из бланков'!L31="б","сформ",""))))</f>
        <v/>
      </c>
      <c r="L61" s="27" t="str">
        <f>IF('Данные из бланков'!M31="в","неопр",IF('Данные из бланков'!M31="б","навяз",IF('Данные из бланков'!M31="а","морат",IF('Данные из бланков'!M31="г","сформ",""))))</f>
        <v/>
      </c>
      <c r="M61" s="27" t="str">
        <f>IF('Данные из бланков'!N31="в","неопр",IF('Данные из бланков'!N31="б","навяз",IF('Данные из бланков'!N31="г","морат",IF('Данные из бланков'!N31="а","сформ",""))))</f>
        <v/>
      </c>
      <c r="N61" s="27" t="str">
        <f>IF('Данные из бланков'!O31="б","неопр",IF('Данные из бланков'!O31="в","навяз",IF('Данные из бланков'!O31="а","морат",IF('Данные из бланков'!O31="г","сформ",""))))</f>
        <v/>
      </c>
      <c r="O61" s="27" t="str">
        <f>IF('Данные из бланков'!P31="в","неопр",IF('Данные из бланков'!P31="б","навяз",IF('Данные из бланков'!P31="а","морат",IF('Данные из бланков'!P31="г","сформ",""))))</f>
        <v/>
      </c>
      <c r="P61" s="27" t="str">
        <f>IF('Данные из бланков'!Q31="г","неопр",IF('Данные из бланков'!Q31="а","навяз",IF('Данные из бланков'!Q31="в","морат",IF('Данные из бланков'!Q31="б","сформ",""))))</f>
        <v/>
      </c>
      <c r="Q61" s="27" t="str">
        <f>IF('Данные из бланков'!R31="б","неопр",IF('Данные из бланков'!R31="а","навяз",IF('Данные из бланков'!R31="г","морат",IF('Данные из бланков'!R31="в","сформ",""))))</f>
        <v/>
      </c>
      <c r="R61" s="27" t="str">
        <f>IF('Данные из бланков'!S31="б","неопр",IF('Данные из бланков'!S31="а","навяз",IF('Данные из бланков'!S31="г","морат",IF('Данные из бланков'!S31="в","сформ",""))))</f>
        <v/>
      </c>
      <c r="S61" s="27" t="str">
        <f>IF('Данные из бланков'!T31="г","неопр",IF('Данные из бланков'!T31="а","навяз",IF('Данные из бланков'!T31="в","морат",IF('Данные из бланков'!T31="б","сформ",""))))</f>
        <v/>
      </c>
      <c r="T61" s="27" t="str">
        <f>IF('Данные из бланков'!U31="в","неопр",IF('Данные из бланков'!U31="а","навяз",IF('Данные из бланков'!U31="г","морат",IF('Данные из бланков'!U31="б","сформ",""))))</f>
        <v/>
      </c>
      <c r="U61" s="27" t="str">
        <f>IF('Данные из бланков'!V31="в","неопр",IF('Данные из бланков'!V31="б","навяз",IF('Данные из бланков'!V31="а","морат",IF('Данные из бланков'!V31="г","сформ",""))))</f>
        <v/>
      </c>
      <c r="V61" s="27" t="str">
        <f>IF('Данные из бланков'!W31="а","неопр",IF('Данные из бланков'!W31="в","навяз",IF('Данные из бланков'!W31="б","морат",IF('Данные из бланков'!W31="г","сформ",""))))</f>
        <v/>
      </c>
      <c r="W61" s="75">
        <f t="shared" ref="W61" si="669">SUMIFS($C62:$V62,$C61:$V61,W$1)</f>
        <v>0</v>
      </c>
      <c r="X61" s="75">
        <f t="shared" ref="X61" si="670">SUMIFS($C62:$V62,$C61:$V61,X$1)</f>
        <v>0</v>
      </c>
      <c r="Y61" s="75">
        <f t="shared" ref="Y61" si="671">SUMIFS($C62:$V62,$C61:$V61,Y$1)</f>
        <v>0</v>
      </c>
      <c r="Z61" s="75">
        <f t="shared" ref="Z61" si="672">SUMIFS($C62:$V62,$C61:$V61,Z$1)</f>
        <v>0</v>
      </c>
    </row>
    <row r="62" spans="1:26" x14ac:dyDescent="0.25">
      <c r="A62" s="76"/>
      <c r="B62" s="77"/>
      <c r="C62" s="23" t="str">
        <f t="shared" ref="C62" si="673">IF(C61="","",IF(C61="неопр",2,1))</f>
        <v/>
      </c>
      <c r="D62" s="23" t="str">
        <f t="shared" ref="D62" si="674">IF(D61="","",IF(D61="морат",2,1))</f>
        <v/>
      </c>
      <c r="E62" s="23" t="str">
        <f t="shared" ref="E62" si="675">IF(E61="","",IF(E61="морат",2,1))</f>
        <v/>
      </c>
      <c r="F62" s="23" t="str">
        <f t="shared" ref="F62" si="676">IF(F61="","",IF(F61="навяз",2,1))</f>
        <v/>
      </c>
      <c r="G62" s="23" t="str">
        <f t="shared" ref="G62" si="677">IF(G61="","",IF(G61="морат",2,1))</f>
        <v/>
      </c>
      <c r="H62" s="23" t="str">
        <f t="shared" ref="H62" si="678">IF(H61="","",IF(H61="сформ",2,1))</f>
        <v/>
      </c>
      <c r="I62" s="23" t="str">
        <f t="shared" ref="I62" si="679">IF(I61="","",IF(I61="навяз",2,1))</f>
        <v/>
      </c>
      <c r="J62" s="23" t="str">
        <f t="shared" ref="J62" si="680">IF(J61="","",IF(J61="неопр",2,1))</f>
        <v/>
      </c>
      <c r="K62" s="23" t="str">
        <f t="shared" ref="K62" si="681">IF(K61="","",IF(K61="сформ",2,1))</f>
        <v/>
      </c>
      <c r="L62" s="23" t="str">
        <f t="shared" ref="L62" si="682">IF(L61="","",IF(L61="навяз",2,1))</f>
        <v/>
      </c>
      <c r="M62" s="23" t="str">
        <f t="shared" ref="M62" si="683">IF(M61="","",IF(M61="неопр",2,1))</f>
        <v/>
      </c>
      <c r="N62" s="23" t="str">
        <f t="shared" ref="N62" si="684">IF(N61="","",IF(N61="навяз",2,1))</f>
        <v/>
      </c>
      <c r="O62" s="23" t="str">
        <f t="shared" ref="O62" si="685">IF(O61="","",IF(O61="неопр",2,1))</f>
        <v/>
      </c>
      <c r="P62" s="23" t="str">
        <f t="shared" ref="P62" si="686">IF(P61="","",IF(P61="морат",2,1))</f>
        <v/>
      </c>
      <c r="Q62" s="23" t="str">
        <f t="shared" ref="Q62" si="687">IF(Q61="","",IF(Q61="сформ",2,1))</f>
        <v/>
      </c>
      <c r="R62" s="23" t="str">
        <f t="shared" ref="R62" si="688">IF(R61="","",IF(R61="морат",2,1))</f>
        <v/>
      </c>
      <c r="S62" s="23" t="str">
        <f t="shared" ref="S62" si="689">IF(S61="","",IF(S61="неопр",2,1))</f>
        <v/>
      </c>
      <c r="T62" s="23" t="str">
        <f t="shared" ref="T62" si="690">IF(T61="","",IF(T61="морат",2,1))</f>
        <v/>
      </c>
      <c r="U62" s="23" t="str">
        <f t="shared" ref="U62" si="691">IF(U61="","",IF(U61="сформ",2,1))</f>
        <v/>
      </c>
      <c r="V62" s="23" t="str">
        <f t="shared" ref="V62" si="692">IF(V61="","",IF(V61="сформ",2,1))</f>
        <v/>
      </c>
      <c r="W62" s="75"/>
      <c r="X62" s="75"/>
      <c r="Y62" s="75"/>
      <c r="Z62" s="75"/>
    </row>
    <row r="63" spans="1:26" x14ac:dyDescent="0.25">
      <c r="A63" s="76">
        <v>31</v>
      </c>
      <c r="B63" s="77" t="str">
        <f>IF(VLOOKUP(A63,ответы,2,FALSE)="","",VLOOKUP(A63,ответы,2,FALSE))</f>
        <v/>
      </c>
      <c r="C63" s="27" t="str">
        <f>IF('Данные из бланков'!D32="а","неопр",IF('Данные из бланков'!D32="б","навяз",IF('Данные из бланков'!D32="г","морат",IF('Данные из бланков'!D32="в","сформ",""))))</f>
        <v/>
      </c>
      <c r="D63" s="27" t="str">
        <f>IF('Данные из бланков'!E32="г","неопр",IF('Данные из бланков'!E32="б","навяз",IF('Данные из бланков'!E32="а","морат",IF('Данные из бланков'!E32="в","сформ",""))))</f>
        <v/>
      </c>
      <c r="E63" s="27" t="str">
        <f>IF('Данные из бланков'!F32="в","неопр",IF('Данные из бланков'!F32="б","навяз",IF('Данные из бланков'!F32="а","морат",IF('Данные из бланков'!F32="г","сформ",""))))</f>
        <v/>
      </c>
      <c r="F63" s="27" t="str">
        <f>IF('Данные из бланков'!G32="в","неопр",IF('Данные из бланков'!G32="а","навяз",IF('Данные из бланков'!G32="б","морат",IF('Данные из бланков'!G32="г","сформ",""))))</f>
        <v/>
      </c>
      <c r="G63" s="27" t="str">
        <f>IF('Данные из бланков'!H32="в","неопр",IF('Данные из бланков'!H32="а","навяз",IF('Данные из бланков'!H32="б","морат",IF('Данные из бланков'!H32="г","сформ",""))))</f>
        <v/>
      </c>
      <c r="H63" s="27" t="str">
        <f>IF('Данные из бланков'!I32="в","неопр",IF('Данные из бланков'!I32="а","навяз",IF('Данные из бланков'!I32="г","морат",IF('Данные из бланков'!I32="б","сформ",""))))</f>
        <v/>
      </c>
      <c r="I63" s="27" t="str">
        <f>IF('Данные из бланков'!J32="а","неопр",IF('Данные из бланков'!J32="б","навяз",IF('Данные из бланков'!J32="в","морат",IF('Данные из бланков'!J32="г","сформ",""))))</f>
        <v/>
      </c>
      <c r="J63" s="27" t="str">
        <f>IF('Данные из бланков'!K32="б","неопр",IF('Данные из бланков'!K32="а","навяз",IF('Данные из бланков'!K32="в","морат",IF('Данные из бланков'!K32="г","сформ",""))))</f>
        <v/>
      </c>
      <c r="K63" s="27" t="str">
        <f>IF('Данные из бланков'!L32="а","неопр",IF('Данные из бланков'!L32="в","навяз",IF('Данные из бланков'!L32="г","морат",IF('Данные из бланков'!L32="б","сформ",""))))</f>
        <v/>
      </c>
      <c r="L63" s="27" t="str">
        <f>IF('Данные из бланков'!M32="в","неопр",IF('Данные из бланков'!M32="б","навяз",IF('Данные из бланков'!M32="а","морат",IF('Данные из бланков'!M32="г","сформ",""))))</f>
        <v/>
      </c>
      <c r="M63" s="27" t="str">
        <f>IF('Данные из бланков'!N32="в","неопр",IF('Данные из бланков'!N32="б","навяз",IF('Данные из бланков'!N32="г","морат",IF('Данные из бланков'!N32="а","сформ",""))))</f>
        <v/>
      </c>
      <c r="N63" s="27" t="str">
        <f>IF('Данные из бланков'!O32="б","неопр",IF('Данные из бланков'!O32="в","навяз",IF('Данные из бланков'!O32="а","морат",IF('Данные из бланков'!O32="г","сформ",""))))</f>
        <v/>
      </c>
      <c r="O63" s="27" t="str">
        <f>IF('Данные из бланков'!P32="в","неопр",IF('Данные из бланков'!P32="б","навяз",IF('Данные из бланков'!P32="а","морат",IF('Данные из бланков'!P32="г","сформ",""))))</f>
        <v/>
      </c>
      <c r="P63" s="27" t="str">
        <f>IF('Данные из бланков'!Q32="г","неопр",IF('Данные из бланков'!Q32="а","навяз",IF('Данные из бланков'!Q32="в","морат",IF('Данные из бланков'!Q32="б","сформ",""))))</f>
        <v/>
      </c>
      <c r="Q63" s="27" t="str">
        <f>IF('Данные из бланков'!R32="б","неопр",IF('Данные из бланков'!R32="а","навяз",IF('Данные из бланков'!R32="г","морат",IF('Данные из бланков'!R32="в","сформ",""))))</f>
        <v/>
      </c>
      <c r="R63" s="27" t="str">
        <f>IF('Данные из бланков'!S32="б","неопр",IF('Данные из бланков'!S32="а","навяз",IF('Данные из бланков'!S32="г","морат",IF('Данные из бланков'!S32="в","сформ",""))))</f>
        <v/>
      </c>
      <c r="S63" s="27" t="str">
        <f>IF('Данные из бланков'!T32="г","неопр",IF('Данные из бланков'!T32="а","навяз",IF('Данные из бланков'!T32="в","морат",IF('Данные из бланков'!T32="б","сформ",""))))</f>
        <v/>
      </c>
      <c r="T63" s="27" t="str">
        <f>IF('Данные из бланков'!U32="в","неопр",IF('Данные из бланков'!U32="а","навяз",IF('Данные из бланков'!U32="г","морат",IF('Данные из бланков'!U32="б","сформ",""))))</f>
        <v/>
      </c>
      <c r="U63" s="27" t="str">
        <f>IF('Данные из бланков'!V32="в","неопр",IF('Данные из бланков'!V32="б","навяз",IF('Данные из бланков'!V32="а","морат",IF('Данные из бланков'!V32="г","сформ",""))))</f>
        <v/>
      </c>
      <c r="V63" s="27" t="str">
        <f>IF('Данные из бланков'!W32="а","неопр",IF('Данные из бланков'!W32="в","навяз",IF('Данные из бланков'!W32="б","морат",IF('Данные из бланков'!W32="г","сформ",""))))</f>
        <v/>
      </c>
      <c r="W63" s="75">
        <f t="shared" ref="W63" si="693">SUMIFS($C64:$V64,$C63:$V63,W$1)</f>
        <v>0</v>
      </c>
      <c r="X63" s="75">
        <f t="shared" ref="X63" si="694">SUMIFS($C64:$V64,$C63:$V63,X$1)</f>
        <v>0</v>
      </c>
      <c r="Y63" s="75">
        <f t="shared" ref="Y63" si="695">SUMIFS($C64:$V64,$C63:$V63,Y$1)</f>
        <v>0</v>
      </c>
      <c r="Z63" s="75">
        <f t="shared" ref="Z63" si="696">SUMIFS($C64:$V64,$C63:$V63,Z$1)</f>
        <v>0</v>
      </c>
    </row>
    <row r="64" spans="1:26" x14ac:dyDescent="0.25">
      <c r="A64" s="76"/>
      <c r="B64" s="77"/>
      <c r="C64" s="23" t="str">
        <f t="shared" ref="C64" si="697">IF(C63="","",IF(C63="неопр",2,1))</f>
        <v/>
      </c>
      <c r="D64" s="23" t="str">
        <f t="shared" ref="D64" si="698">IF(D63="","",IF(D63="морат",2,1))</f>
        <v/>
      </c>
      <c r="E64" s="23" t="str">
        <f t="shared" ref="E64" si="699">IF(E63="","",IF(E63="морат",2,1))</f>
        <v/>
      </c>
      <c r="F64" s="23" t="str">
        <f t="shared" ref="F64" si="700">IF(F63="","",IF(F63="навяз",2,1))</f>
        <v/>
      </c>
      <c r="G64" s="23" t="str">
        <f t="shared" ref="G64" si="701">IF(G63="","",IF(G63="морат",2,1))</f>
        <v/>
      </c>
      <c r="H64" s="23" t="str">
        <f t="shared" ref="H64" si="702">IF(H63="","",IF(H63="сформ",2,1))</f>
        <v/>
      </c>
      <c r="I64" s="23" t="str">
        <f t="shared" ref="I64" si="703">IF(I63="","",IF(I63="навяз",2,1))</f>
        <v/>
      </c>
      <c r="J64" s="23" t="str">
        <f t="shared" ref="J64" si="704">IF(J63="","",IF(J63="неопр",2,1))</f>
        <v/>
      </c>
      <c r="K64" s="23" t="str">
        <f t="shared" ref="K64" si="705">IF(K63="","",IF(K63="сформ",2,1))</f>
        <v/>
      </c>
      <c r="L64" s="23" t="str">
        <f t="shared" ref="L64" si="706">IF(L63="","",IF(L63="навяз",2,1))</f>
        <v/>
      </c>
      <c r="M64" s="23" t="str">
        <f t="shared" ref="M64" si="707">IF(M63="","",IF(M63="неопр",2,1))</f>
        <v/>
      </c>
      <c r="N64" s="23" t="str">
        <f t="shared" ref="N64" si="708">IF(N63="","",IF(N63="навяз",2,1))</f>
        <v/>
      </c>
      <c r="O64" s="23" t="str">
        <f t="shared" ref="O64" si="709">IF(O63="","",IF(O63="неопр",2,1))</f>
        <v/>
      </c>
      <c r="P64" s="23" t="str">
        <f t="shared" ref="P64" si="710">IF(P63="","",IF(P63="морат",2,1))</f>
        <v/>
      </c>
      <c r="Q64" s="23" t="str">
        <f t="shared" ref="Q64" si="711">IF(Q63="","",IF(Q63="сформ",2,1))</f>
        <v/>
      </c>
      <c r="R64" s="23" t="str">
        <f t="shared" ref="R64" si="712">IF(R63="","",IF(R63="морат",2,1))</f>
        <v/>
      </c>
      <c r="S64" s="23" t="str">
        <f t="shared" ref="S64" si="713">IF(S63="","",IF(S63="неопр",2,1))</f>
        <v/>
      </c>
      <c r="T64" s="23" t="str">
        <f t="shared" ref="T64" si="714">IF(T63="","",IF(T63="морат",2,1))</f>
        <v/>
      </c>
      <c r="U64" s="23" t="str">
        <f t="shared" ref="U64" si="715">IF(U63="","",IF(U63="сформ",2,1))</f>
        <v/>
      </c>
      <c r="V64" s="23" t="str">
        <f t="shared" ref="V64" si="716">IF(V63="","",IF(V63="сформ",2,1))</f>
        <v/>
      </c>
      <c r="W64" s="75"/>
      <c r="X64" s="75"/>
      <c r="Y64" s="75"/>
      <c r="Z64" s="75"/>
    </row>
    <row r="65" spans="1:26" x14ac:dyDescent="0.25">
      <c r="A65" s="76">
        <v>32</v>
      </c>
      <c r="B65" s="77" t="str">
        <f>IF(VLOOKUP(A65,ответы,2,FALSE)="","",VLOOKUP(A65,ответы,2,FALSE))</f>
        <v/>
      </c>
      <c r="C65" s="27" t="str">
        <f>IF('Данные из бланков'!D33="а","неопр",IF('Данные из бланков'!D33="б","навяз",IF('Данные из бланков'!D33="г","морат",IF('Данные из бланков'!D33="в","сформ",""))))</f>
        <v/>
      </c>
      <c r="D65" s="27" t="str">
        <f>IF('Данные из бланков'!E33="г","неопр",IF('Данные из бланков'!E33="б","навяз",IF('Данные из бланков'!E33="а","морат",IF('Данные из бланков'!E33="в","сформ",""))))</f>
        <v/>
      </c>
      <c r="E65" s="27" t="str">
        <f>IF('Данные из бланков'!F33="в","неопр",IF('Данные из бланков'!F33="б","навяз",IF('Данные из бланков'!F33="а","морат",IF('Данные из бланков'!F33="г","сформ",""))))</f>
        <v/>
      </c>
      <c r="F65" s="27" t="str">
        <f>IF('Данные из бланков'!G33="в","неопр",IF('Данные из бланков'!G33="а","навяз",IF('Данные из бланков'!G33="б","морат",IF('Данные из бланков'!G33="г","сформ",""))))</f>
        <v/>
      </c>
      <c r="G65" s="27" t="str">
        <f>IF('Данные из бланков'!H33="в","неопр",IF('Данные из бланков'!H33="а","навяз",IF('Данные из бланков'!H33="б","морат",IF('Данные из бланков'!H33="г","сформ",""))))</f>
        <v/>
      </c>
      <c r="H65" s="27" t="str">
        <f>IF('Данные из бланков'!I33="в","неопр",IF('Данные из бланков'!I33="а","навяз",IF('Данные из бланков'!I33="г","морат",IF('Данные из бланков'!I33="б","сформ",""))))</f>
        <v/>
      </c>
      <c r="I65" s="27" t="str">
        <f>IF('Данные из бланков'!J33="а","неопр",IF('Данные из бланков'!J33="б","навяз",IF('Данные из бланков'!J33="в","морат",IF('Данные из бланков'!J33="г","сформ",""))))</f>
        <v/>
      </c>
      <c r="J65" s="27" t="str">
        <f>IF('Данные из бланков'!K33="б","неопр",IF('Данные из бланков'!K33="а","навяз",IF('Данные из бланков'!K33="в","морат",IF('Данные из бланков'!K33="г","сформ",""))))</f>
        <v/>
      </c>
      <c r="K65" s="27" t="str">
        <f>IF('Данные из бланков'!L33="а","неопр",IF('Данные из бланков'!L33="в","навяз",IF('Данные из бланков'!L33="г","морат",IF('Данные из бланков'!L33="б","сформ",""))))</f>
        <v/>
      </c>
      <c r="L65" s="27" t="str">
        <f>IF('Данные из бланков'!M33="в","неопр",IF('Данные из бланков'!M33="б","навяз",IF('Данные из бланков'!M33="а","морат",IF('Данные из бланков'!M33="г","сформ",""))))</f>
        <v/>
      </c>
      <c r="M65" s="27" t="str">
        <f>IF('Данные из бланков'!N33="в","неопр",IF('Данные из бланков'!N33="б","навяз",IF('Данные из бланков'!N33="г","морат",IF('Данные из бланков'!N33="а","сформ",""))))</f>
        <v/>
      </c>
      <c r="N65" s="27" t="str">
        <f>IF('Данные из бланков'!O33="б","неопр",IF('Данные из бланков'!O33="в","навяз",IF('Данные из бланков'!O33="а","морат",IF('Данные из бланков'!O33="г","сформ",""))))</f>
        <v/>
      </c>
      <c r="O65" s="27" t="str">
        <f>IF('Данные из бланков'!P33="в","неопр",IF('Данные из бланков'!P33="б","навяз",IF('Данные из бланков'!P33="а","морат",IF('Данные из бланков'!P33="г","сформ",""))))</f>
        <v/>
      </c>
      <c r="P65" s="27" t="str">
        <f>IF('Данные из бланков'!Q33="г","неопр",IF('Данные из бланков'!Q33="а","навяз",IF('Данные из бланков'!Q33="в","морат",IF('Данные из бланков'!Q33="б","сформ",""))))</f>
        <v/>
      </c>
      <c r="Q65" s="27" t="str">
        <f>IF('Данные из бланков'!R33="б","неопр",IF('Данные из бланков'!R33="а","навяз",IF('Данные из бланков'!R33="г","морат",IF('Данные из бланков'!R33="в","сформ",""))))</f>
        <v/>
      </c>
      <c r="R65" s="27" t="str">
        <f>IF('Данные из бланков'!S33="б","неопр",IF('Данные из бланков'!S33="а","навяз",IF('Данные из бланков'!S33="г","морат",IF('Данные из бланков'!S33="в","сформ",""))))</f>
        <v/>
      </c>
      <c r="S65" s="27" t="str">
        <f>IF('Данные из бланков'!T33="г","неопр",IF('Данные из бланков'!T33="а","навяз",IF('Данные из бланков'!T33="в","морат",IF('Данные из бланков'!T33="б","сформ",""))))</f>
        <v/>
      </c>
      <c r="T65" s="27" t="str">
        <f>IF('Данные из бланков'!U33="в","неопр",IF('Данные из бланков'!U33="а","навяз",IF('Данные из бланков'!U33="г","морат",IF('Данные из бланков'!U33="б","сформ",""))))</f>
        <v/>
      </c>
      <c r="U65" s="27" t="str">
        <f>IF('Данные из бланков'!V33="в","неопр",IF('Данные из бланков'!V33="б","навяз",IF('Данные из бланков'!V33="а","морат",IF('Данные из бланков'!V33="г","сформ",""))))</f>
        <v/>
      </c>
      <c r="V65" s="27" t="str">
        <f>IF('Данные из бланков'!W33="а","неопр",IF('Данные из бланков'!W33="в","навяз",IF('Данные из бланков'!W33="б","морат",IF('Данные из бланков'!W33="г","сформ",""))))</f>
        <v/>
      </c>
      <c r="W65" s="75">
        <f t="shared" ref="W65" si="717">SUMIFS($C66:$V66,$C65:$V65,W$1)</f>
        <v>0</v>
      </c>
      <c r="X65" s="75">
        <f t="shared" ref="X65" si="718">SUMIFS($C66:$V66,$C65:$V65,X$1)</f>
        <v>0</v>
      </c>
      <c r="Y65" s="75">
        <f t="shared" ref="Y65" si="719">SUMIFS($C66:$V66,$C65:$V65,Y$1)</f>
        <v>0</v>
      </c>
      <c r="Z65" s="75">
        <f t="shared" ref="Z65" si="720">SUMIFS($C66:$V66,$C65:$V65,Z$1)</f>
        <v>0</v>
      </c>
    </row>
    <row r="66" spans="1:26" x14ac:dyDescent="0.25">
      <c r="A66" s="76"/>
      <c r="B66" s="77"/>
      <c r="C66" s="23" t="str">
        <f t="shared" ref="C66" si="721">IF(C65="","",IF(C65="неопр",2,1))</f>
        <v/>
      </c>
      <c r="D66" s="23" t="str">
        <f t="shared" ref="D66" si="722">IF(D65="","",IF(D65="морат",2,1))</f>
        <v/>
      </c>
      <c r="E66" s="23" t="str">
        <f t="shared" ref="E66" si="723">IF(E65="","",IF(E65="морат",2,1))</f>
        <v/>
      </c>
      <c r="F66" s="23" t="str">
        <f t="shared" ref="F66" si="724">IF(F65="","",IF(F65="навяз",2,1))</f>
        <v/>
      </c>
      <c r="G66" s="23" t="str">
        <f t="shared" ref="G66" si="725">IF(G65="","",IF(G65="морат",2,1))</f>
        <v/>
      </c>
      <c r="H66" s="23" t="str">
        <f t="shared" ref="H66" si="726">IF(H65="","",IF(H65="сформ",2,1))</f>
        <v/>
      </c>
      <c r="I66" s="23" t="str">
        <f t="shared" ref="I66" si="727">IF(I65="","",IF(I65="навяз",2,1))</f>
        <v/>
      </c>
      <c r="J66" s="23" t="str">
        <f t="shared" ref="J66" si="728">IF(J65="","",IF(J65="неопр",2,1))</f>
        <v/>
      </c>
      <c r="K66" s="23" t="str">
        <f t="shared" ref="K66" si="729">IF(K65="","",IF(K65="сформ",2,1))</f>
        <v/>
      </c>
      <c r="L66" s="23" t="str">
        <f t="shared" ref="L66" si="730">IF(L65="","",IF(L65="навяз",2,1))</f>
        <v/>
      </c>
      <c r="M66" s="23" t="str">
        <f t="shared" ref="M66" si="731">IF(M65="","",IF(M65="неопр",2,1))</f>
        <v/>
      </c>
      <c r="N66" s="23" t="str">
        <f t="shared" ref="N66" si="732">IF(N65="","",IF(N65="навяз",2,1))</f>
        <v/>
      </c>
      <c r="O66" s="23" t="str">
        <f t="shared" ref="O66" si="733">IF(O65="","",IF(O65="неопр",2,1))</f>
        <v/>
      </c>
      <c r="P66" s="23" t="str">
        <f t="shared" ref="P66" si="734">IF(P65="","",IF(P65="морат",2,1))</f>
        <v/>
      </c>
      <c r="Q66" s="23" t="str">
        <f t="shared" ref="Q66" si="735">IF(Q65="","",IF(Q65="сформ",2,1))</f>
        <v/>
      </c>
      <c r="R66" s="23" t="str">
        <f t="shared" ref="R66" si="736">IF(R65="","",IF(R65="морат",2,1))</f>
        <v/>
      </c>
      <c r="S66" s="23" t="str">
        <f t="shared" ref="S66" si="737">IF(S65="","",IF(S65="неопр",2,1))</f>
        <v/>
      </c>
      <c r="T66" s="23" t="str">
        <f t="shared" ref="T66" si="738">IF(T65="","",IF(T65="морат",2,1))</f>
        <v/>
      </c>
      <c r="U66" s="23" t="str">
        <f t="shared" ref="U66" si="739">IF(U65="","",IF(U65="сформ",2,1))</f>
        <v/>
      </c>
      <c r="V66" s="23" t="str">
        <f t="shared" ref="V66" si="740">IF(V65="","",IF(V65="сформ",2,1))</f>
        <v/>
      </c>
      <c r="W66" s="75"/>
      <c r="X66" s="75"/>
      <c r="Y66" s="75"/>
      <c r="Z66" s="75"/>
    </row>
    <row r="67" spans="1:26" x14ac:dyDescent="0.25">
      <c r="A67" s="76">
        <v>33</v>
      </c>
      <c r="B67" s="77" t="str">
        <f>IF(VLOOKUP(A67,ответы,2,FALSE)="","",VLOOKUP(A67,ответы,2,FALSE))</f>
        <v/>
      </c>
      <c r="C67" s="27" t="str">
        <f>IF('Данные из бланков'!D34="а","неопр",IF('Данные из бланков'!D34="б","навяз",IF('Данные из бланков'!D34="г","морат",IF('Данные из бланков'!D34="в","сформ",""))))</f>
        <v/>
      </c>
      <c r="D67" s="27" t="str">
        <f>IF('Данные из бланков'!E34="г","неопр",IF('Данные из бланков'!E34="б","навяз",IF('Данные из бланков'!E34="а","морат",IF('Данные из бланков'!E34="в","сформ",""))))</f>
        <v/>
      </c>
      <c r="E67" s="27" t="str">
        <f>IF('Данные из бланков'!F34="в","неопр",IF('Данные из бланков'!F34="б","навяз",IF('Данные из бланков'!F34="а","морат",IF('Данные из бланков'!F34="г","сформ",""))))</f>
        <v/>
      </c>
      <c r="F67" s="27" t="str">
        <f>IF('Данные из бланков'!G34="в","неопр",IF('Данные из бланков'!G34="а","навяз",IF('Данные из бланков'!G34="б","морат",IF('Данные из бланков'!G34="г","сформ",""))))</f>
        <v/>
      </c>
      <c r="G67" s="27" t="str">
        <f>IF('Данные из бланков'!H34="в","неопр",IF('Данные из бланков'!H34="а","навяз",IF('Данные из бланков'!H34="б","морат",IF('Данные из бланков'!H34="г","сформ",""))))</f>
        <v/>
      </c>
      <c r="H67" s="27" t="str">
        <f>IF('Данные из бланков'!I34="в","неопр",IF('Данные из бланков'!I34="а","навяз",IF('Данные из бланков'!I34="г","морат",IF('Данные из бланков'!I34="б","сформ",""))))</f>
        <v/>
      </c>
      <c r="I67" s="27" t="str">
        <f>IF('Данные из бланков'!J34="а","неопр",IF('Данные из бланков'!J34="б","навяз",IF('Данные из бланков'!J34="в","морат",IF('Данные из бланков'!J34="г","сформ",""))))</f>
        <v/>
      </c>
      <c r="J67" s="27" t="str">
        <f>IF('Данные из бланков'!K34="б","неопр",IF('Данные из бланков'!K34="а","навяз",IF('Данные из бланков'!K34="в","морат",IF('Данные из бланков'!K34="г","сформ",""))))</f>
        <v/>
      </c>
      <c r="K67" s="27" t="str">
        <f>IF('Данные из бланков'!L34="а","неопр",IF('Данные из бланков'!L34="в","навяз",IF('Данные из бланков'!L34="г","морат",IF('Данные из бланков'!L34="б","сформ",""))))</f>
        <v/>
      </c>
      <c r="L67" s="27" t="str">
        <f>IF('Данные из бланков'!M34="в","неопр",IF('Данные из бланков'!M34="б","навяз",IF('Данные из бланков'!M34="а","морат",IF('Данные из бланков'!M34="г","сформ",""))))</f>
        <v/>
      </c>
      <c r="M67" s="27" t="str">
        <f>IF('Данные из бланков'!N34="в","неопр",IF('Данные из бланков'!N34="б","навяз",IF('Данные из бланков'!N34="г","морат",IF('Данные из бланков'!N34="а","сформ",""))))</f>
        <v/>
      </c>
      <c r="N67" s="27" t="str">
        <f>IF('Данные из бланков'!O34="б","неопр",IF('Данные из бланков'!O34="в","навяз",IF('Данные из бланков'!O34="а","морат",IF('Данные из бланков'!O34="г","сформ",""))))</f>
        <v/>
      </c>
      <c r="O67" s="27" t="str">
        <f>IF('Данные из бланков'!P34="в","неопр",IF('Данные из бланков'!P34="б","навяз",IF('Данные из бланков'!P34="а","морат",IF('Данные из бланков'!P34="г","сформ",""))))</f>
        <v/>
      </c>
      <c r="P67" s="27" t="str">
        <f>IF('Данные из бланков'!Q34="г","неопр",IF('Данные из бланков'!Q34="а","навяз",IF('Данные из бланков'!Q34="в","морат",IF('Данные из бланков'!Q34="б","сформ",""))))</f>
        <v/>
      </c>
      <c r="Q67" s="27" t="str">
        <f>IF('Данные из бланков'!R34="б","неопр",IF('Данные из бланков'!R34="а","навяз",IF('Данные из бланков'!R34="г","морат",IF('Данные из бланков'!R34="в","сформ",""))))</f>
        <v/>
      </c>
      <c r="R67" s="27" t="str">
        <f>IF('Данные из бланков'!S34="б","неопр",IF('Данные из бланков'!S34="а","навяз",IF('Данные из бланков'!S34="г","морат",IF('Данные из бланков'!S34="в","сформ",""))))</f>
        <v/>
      </c>
      <c r="S67" s="27" t="str">
        <f>IF('Данные из бланков'!T34="г","неопр",IF('Данные из бланков'!T34="а","навяз",IF('Данные из бланков'!T34="в","морат",IF('Данные из бланков'!T34="б","сформ",""))))</f>
        <v/>
      </c>
      <c r="T67" s="27" t="str">
        <f>IF('Данные из бланков'!U34="в","неопр",IF('Данные из бланков'!U34="а","навяз",IF('Данные из бланков'!U34="г","морат",IF('Данные из бланков'!U34="б","сформ",""))))</f>
        <v/>
      </c>
      <c r="U67" s="27" t="str">
        <f>IF('Данные из бланков'!V34="в","неопр",IF('Данные из бланков'!V34="б","навяз",IF('Данные из бланков'!V34="а","морат",IF('Данные из бланков'!V34="г","сформ",""))))</f>
        <v/>
      </c>
      <c r="V67" s="27" t="str">
        <f>IF('Данные из бланков'!W34="а","неопр",IF('Данные из бланков'!W34="в","навяз",IF('Данные из бланков'!W34="б","морат",IF('Данные из бланков'!W34="г","сформ",""))))</f>
        <v/>
      </c>
      <c r="W67" s="75">
        <f t="shared" ref="W67" si="741">SUMIFS($C68:$V68,$C67:$V67,W$1)</f>
        <v>0</v>
      </c>
      <c r="X67" s="75">
        <f t="shared" ref="X67" si="742">SUMIFS($C68:$V68,$C67:$V67,X$1)</f>
        <v>0</v>
      </c>
      <c r="Y67" s="75">
        <f t="shared" ref="Y67" si="743">SUMIFS($C68:$V68,$C67:$V67,Y$1)</f>
        <v>0</v>
      </c>
      <c r="Z67" s="75">
        <f t="shared" ref="Z67" si="744">SUMIFS($C68:$V68,$C67:$V67,Z$1)</f>
        <v>0</v>
      </c>
    </row>
    <row r="68" spans="1:26" x14ac:dyDescent="0.25">
      <c r="A68" s="76"/>
      <c r="B68" s="77"/>
      <c r="C68" s="23" t="str">
        <f t="shared" ref="C68" si="745">IF(C67="","",IF(C67="неопр",2,1))</f>
        <v/>
      </c>
      <c r="D68" s="23" t="str">
        <f t="shared" ref="D68" si="746">IF(D67="","",IF(D67="морат",2,1))</f>
        <v/>
      </c>
      <c r="E68" s="23" t="str">
        <f t="shared" ref="E68" si="747">IF(E67="","",IF(E67="морат",2,1))</f>
        <v/>
      </c>
      <c r="F68" s="23" t="str">
        <f t="shared" ref="F68" si="748">IF(F67="","",IF(F67="навяз",2,1))</f>
        <v/>
      </c>
      <c r="G68" s="23" t="str">
        <f t="shared" ref="G68" si="749">IF(G67="","",IF(G67="морат",2,1))</f>
        <v/>
      </c>
      <c r="H68" s="23" t="str">
        <f t="shared" ref="H68" si="750">IF(H67="","",IF(H67="сформ",2,1))</f>
        <v/>
      </c>
      <c r="I68" s="23" t="str">
        <f t="shared" ref="I68" si="751">IF(I67="","",IF(I67="навяз",2,1))</f>
        <v/>
      </c>
      <c r="J68" s="23" t="str">
        <f t="shared" ref="J68" si="752">IF(J67="","",IF(J67="неопр",2,1))</f>
        <v/>
      </c>
      <c r="K68" s="23" t="str">
        <f t="shared" ref="K68" si="753">IF(K67="","",IF(K67="сформ",2,1))</f>
        <v/>
      </c>
      <c r="L68" s="23" t="str">
        <f t="shared" ref="L68" si="754">IF(L67="","",IF(L67="навяз",2,1))</f>
        <v/>
      </c>
      <c r="M68" s="23" t="str">
        <f t="shared" ref="M68" si="755">IF(M67="","",IF(M67="неопр",2,1))</f>
        <v/>
      </c>
      <c r="N68" s="23" t="str">
        <f t="shared" ref="N68" si="756">IF(N67="","",IF(N67="навяз",2,1))</f>
        <v/>
      </c>
      <c r="O68" s="23" t="str">
        <f t="shared" ref="O68" si="757">IF(O67="","",IF(O67="неопр",2,1))</f>
        <v/>
      </c>
      <c r="P68" s="23" t="str">
        <f t="shared" ref="P68" si="758">IF(P67="","",IF(P67="морат",2,1))</f>
        <v/>
      </c>
      <c r="Q68" s="23" t="str">
        <f t="shared" ref="Q68" si="759">IF(Q67="","",IF(Q67="сформ",2,1))</f>
        <v/>
      </c>
      <c r="R68" s="23" t="str">
        <f t="shared" ref="R68" si="760">IF(R67="","",IF(R67="морат",2,1))</f>
        <v/>
      </c>
      <c r="S68" s="23" t="str">
        <f t="shared" ref="S68" si="761">IF(S67="","",IF(S67="неопр",2,1))</f>
        <v/>
      </c>
      <c r="T68" s="23" t="str">
        <f t="shared" ref="T68" si="762">IF(T67="","",IF(T67="морат",2,1))</f>
        <v/>
      </c>
      <c r="U68" s="23" t="str">
        <f t="shared" ref="U68" si="763">IF(U67="","",IF(U67="сформ",2,1))</f>
        <v/>
      </c>
      <c r="V68" s="23" t="str">
        <f t="shared" ref="V68" si="764">IF(V67="","",IF(V67="сформ",2,1))</f>
        <v/>
      </c>
      <c r="W68" s="75"/>
      <c r="X68" s="75"/>
      <c r="Y68" s="75"/>
      <c r="Z68" s="75"/>
    </row>
    <row r="69" spans="1:26" x14ac:dyDescent="0.25">
      <c r="A69" s="76">
        <v>34</v>
      </c>
      <c r="B69" s="77" t="str">
        <f>IF(VLOOKUP(A69,ответы,2,FALSE)="","",VLOOKUP(A69,ответы,2,FALSE))</f>
        <v/>
      </c>
      <c r="C69" s="27" t="str">
        <f>IF('Данные из бланков'!D35="а","неопр",IF('Данные из бланков'!D35="б","навяз",IF('Данные из бланков'!D35="г","морат",IF('Данные из бланков'!D35="в","сформ",""))))</f>
        <v/>
      </c>
      <c r="D69" s="27" t="str">
        <f>IF('Данные из бланков'!E35="г","неопр",IF('Данные из бланков'!E35="б","навяз",IF('Данные из бланков'!E35="а","морат",IF('Данные из бланков'!E35="в","сформ",""))))</f>
        <v/>
      </c>
      <c r="E69" s="27" t="str">
        <f>IF('Данные из бланков'!F35="в","неопр",IF('Данные из бланков'!F35="б","навяз",IF('Данные из бланков'!F35="а","морат",IF('Данные из бланков'!F35="г","сформ",""))))</f>
        <v/>
      </c>
      <c r="F69" s="27" t="str">
        <f>IF('Данные из бланков'!G35="в","неопр",IF('Данные из бланков'!G35="а","навяз",IF('Данные из бланков'!G35="б","морат",IF('Данные из бланков'!G35="г","сформ",""))))</f>
        <v/>
      </c>
      <c r="G69" s="27" t="str">
        <f>IF('Данные из бланков'!H35="в","неопр",IF('Данные из бланков'!H35="а","навяз",IF('Данные из бланков'!H35="б","морат",IF('Данные из бланков'!H35="г","сформ",""))))</f>
        <v/>
      </c>
      <c r="H69" s="27" t="str">
        <f>IF('Данные из бланков'!I35="в","неопр",IF('Данные из бланков'!I35="а","навяз",IF('Данные из бланков'!I35="г","морат",IF('Данные из бланков'!I35="б","сформ",""))))</f>
        <v/>
      </c>
      <c r="I69" s="27" t="str">
        <f>IF('Данные из бланков'!J35="а","неопр",IF('Данные из бланков'!J35="б","навяз",IF('Данные из бланков'!J35="в","морат",IF('Данные из бланков'!J35="г","сформ",""))))</f>
        <v/>
      </c>
      <c r="J69" s="27" t="str">
        <f>IF('Данные из бланков'!K35="б","неопр",IF('Данные из бланков'!K35="а","навяз",IF('Данные из бланков'!K35="в","морат",IF('Данные из бланков'!K35="г","сформ",""))))</f>
        <v/>
      </c>
      <c r="K69" s="27" t="str">
        <f>IF('Данные из бланков'!L35="а","неопр",IF('Данные из бланков'!L35="в","навяз",IF('Данные из бланков'!L35="г","морат",IF('Данные из бланков'!L35="б","сформ",""))))</f>
        <v/>
      </c>
      <c r="L69" s="27" t="str">
        <f>IF('Данные из бланков'!M35="в","неопр",IF('Данные из бланков'!M35="б","навяз",IF('Данные из бланков'!M35="а","морат",IF('Данные из бланков'!M35="г","сформ",""))))</f>
        <v/>
      </c>
      <c r="M69" s="27" t="str">
        <f>IF('Данные из бланков'!N35="в","неопр",IF('Данные из бланков'!N35="б","навяз",IF('Данные из бланков'!N35="г","морат",IF('Данные из бланков'!N35="а","сформ",""))))</f>
        <v/>
      </c>
      <c r="N69" s="27" t="str">
        <f>IF('Данные из бланков'!O35="б","неопр",IF('Данные из бланков'!O35="в","навяз",IF('Данные из бланков'!O35="а","морат",IF('Данные из бланков'!O35="г","сформ",""))))</f>
        <v/>
      </c>
      <c r="O69" s="27" t="str">
        <f>IF('Данные из бланков'!P35="в","неопр",IF('Данные из бланков'!P35="б","навяз",IF('Данные из бланков'!P35="а","морат",IF('Данные из бланков'!P35="г","сформ",""))))</f>
        <v/>
      </c>
      <c r="P69" s="27" t="str">
        <f>IF('Данные из бланков'!Q35="г","неопр",IF('Данные из бланков'!Q35="а","навяз",IF('Данные из бланков'!Q35="в","морат",IF('Данные из бланков'!Q35="б","сформ",""))))</f>
        <v/>
      </c>
      <c r="Q69" s="27" t="str">
        <f>IF('Данные из бланков'!R35="б","неопр",IF('Данные из бланков'!R35="а","навяз",IF('Данные из бланков'!R35="г","морат",IF('Данные из бланков'!R35="в","сформ",""))))</f>
        <v/>
      </c>
      <c r="R69" s="27" t="str">
        <f>IF('Данные из бланков'!S35="б","неопр",IF('Данные из бланков'!S35="а","навяз",IF('Данные из бланков'!S35="г","морат",IF('Данные из бланков'!S35="в","сформ",""))))</f>
        <v/>
      </c>
      <c r="S69" s="27" t="str">
        <f>IF('Данные из бланков'!T35="г","неопр",IF('Данные из бланков'!T35="а","навяз",IF('Данные из бланков'!T35="в","морат",IF('Данные из бланков'!T35="б","сформ",""))))</f>
        <v/>
      </c>
      <c r="T69" s="27" t="str">
        <f>IF('Данные из бланков'!U35="в","неопр",IF('Данные из бланков'!U35="а","навяз",IF('Данные из бланков'!U35="г","морат",IF('Данные из бланков'!U35="б","сформ",""))))</f>
        <v/>
      </c>
      <c r="U69" s="27" t="str">
        <f>IF('Данные из бланков'!V35="в","неопр",IF('Данные из бланков'!V35="б","навяз",IF('Данные из бланков'!V35="а","морат",IF('Данные из бланков'!V35="г","сформ",""))))</f>
        <v/>
      </c>
      <c r="V69" s="27" t="str">
        <f>IF('Данные из бланков'!W35="а","неопр",IF('Данные из бланков'!W35="в","навяз",IF('Данные из бланков'!W35="б","морат",IF('Данные из бланков'!W35="г","сформ",""))))</f>
        <v/>
      </c>
      <c r="W69" s="75">
        <f t="shared" ref="W69" si="765">SUMIFS($C70:$V70,$C69:$V69,W$1)</f>
        <v>0</v>
      </c>
      <c r="X69" s="75">
        <f t="shared" ref="X69" si="766">SUMIFS($C70:$V70,$C69:$V69,X$1)</f>
        <v>0</v>
      </c>
      <c r="Y69" s="75">
        <f t="shared" ref="Y69" si="767">SUMIFS($C70:$V70,$C69:$V69,Y$1)</f>
        <v>0</v>
      </c>
      <c r="Z69" s="75">
        <f t="shared" ref="Z69" si="768">SUMIFS($C70:$V70,$C69:$V69,Z$1)</f>
        <v>0</v>
      </c>
    </row>
    <row r="70" spans="1:26" x14ac:dyDescent="0.25">
      <c r="A70" s="76"/>
      <c r="B70" s="77"/>
      <c r="C70" s="23" t="str">
        <f t="shared" ref="C70" si="769">IF(C69="","",IF(C69="неопр",2,1))</f>
        <v/>
      </c>
      <c r="D70" s="23" t="str">
        <f t="shared" ref="D70" si="770">IF(D69="","",IF(D69="морат",2,1))</f>
        <v/>
      </c>
      <c r="E70" s="23" t="str">
        <f t="shared" ref="E70" si="771">IF(E69="","",IF(E69="морат",2,1))</f>
        <v/>
      </c>
      <c r="F70" s="23" t="str">
        <f t="shared" ref="F70" si="772">IF(F69="","",IF(F69="навяз",2,1))</f>
        <v/>
      </c>
      <c r="G70" s="23" t="str">
        <f t="shared" ref="G70" si="773">IF(G69="","",IF(G69="морат",2,1))</f>
        <v/>
      </c>
      <c r="H70" s="23" t="str">
        <f t="shared" ref="H70" si="774">IF(H69="","",IF(H69="сформ",2,1))</f>
        <v/>
      </c>
      <c r="I70" s="23" t="str">
        <f t="shared" ref="I70" si="775">IF(I69="","",IF(I69="навяз",2,1))</f>
        <v/>
      </c>
      <c r="J70" s="23" t="str">
        <f t="shared" ref="J70" si="776">IF(J69="","",IF(J69="неопр",2,1))</f>
        <v/>
      </c>
      <c r="K70" s="23" t="str">
        <f t="shared" ref="K70" si="777">IF(K69="","",IF(K69="сформ",2,1))</f>
        <v/>
      </c>
      <c r="L70" s="23" t="str">
        <f t="shared" ref="L70" si="778">IF(L69="","",IF(L69="навяз",2,1))</f>
        <v/>
      </c>
      <c r="M70" s="23" t="str">
        <f t="shared" ref="M70" si="779">IF(M69="","",IF(M69="неопр",2,1))</f>
        <v/>
      </c>
      <c r="N70" s="23" t="str">
        <f t="shared" ref="N70" si="780">IF(N69="","",IF(N69="навяз",2,1))</f>
        <v/>
      </c>
      <c r="O70" s="23" t="str">
        <f t="shared" ref="O70" si="781">IF(O69="","",IF(O69="неопр",2,1))</f>
        <v/>
      </c>
      <c r="P70" s="23" t="str">
        <f t="shared" ref="P70" si="782">IF(P69="","",IF(P69="морат",2,1))</f>
        <v/>
      </c>
      <c r="Q70" s="23" t="str">
        <f t="shared" ref="Q70" si="783">IF(Q69="","",IF(Q69="сформ",2,1))</f>
        <v/>
      </c>
      <c r="R70" s="23" t="str">
        <f t="shared" ref="R70" si="784">IF(R69="","",IF(R69="морат",2,1))</f>
        <v/>
      </c>
      <c r="S70" s="23" t="str">
        <f t="shared" ref="S70" si="785">IF(S69="","",IF(S69="неопр",2,1))</f>
        <v/>
      </c>
      <c r="T70" s="23" t="str">
        <f t="shared" ref="T70" si="786">IF(T69="","",IF(T69="морат",2,1))</f>
        <v/>
      </c>
      <c r="U70" s="23" t="str">
        <f t="shared" ref="U70" si="787">IF(U69="","",IF(U69="сформ",2,1))</f>
        <v/>
      </c>
      <c r="V70" s="23" t="str">
        <f t="shared" ref="V70" si="788">IF(V69="","",IF(V69="сформ",2,1))</f>
        <v/>
      </c>
      <c r="W70" s="75"/>
      <c r="X70" s="75"/>
      <c r="Y70" s="75"/>
      <c r="Z70" s="75"/>
    </row>
    <row r="71" spans="1:26" x14ac:dyDescent="0.25">
      <c r="A71" s="76">
        <v>35</v>
      </c>
      <c r="B71" s="77" t="str">
        <f>IF(VLOOKUP(A71,ответы,2,FALSE)="","",VLOOKUP(A71,ответы,2,FALSE))</f>
        <v/>
      </c>
      <c r="C71" s="27" t="str">
        <f>IF('Данные из бланков'!D36="а","неопр",IF('Данные из бланков'!D36="б","навяз",IF('Данные из бланков'!D36="г","морат",IF('Данные из бланков'!D36="в","сформ",""))))</f>
        <v/>
      </c>
      <c r="D71" s="27" t="str">
        <f>IF('Данные из бланков'!E36="г","неопр",IF('Данные из бланков'!E36="б","навяз",IF('Данные из бланков'!E36="а","морат",IF('Данные из бланков'!E36="в","сформ",""))))</f>
        <v/>
      </c>
      <c r="E71" s="27" t="str">
        <f>IF('Данные из бланков'!F36="в","неопр",IF('Данные из бланков'!F36="б","навяз",IF('Данные из бланков'!F36="а","морат",IF('Данные из бланков'!F36="г","сформ",""))))</f>
        <v/>
      </c>
      <c r="F71" s="27" t="str">
        <f>IF('Данные из бланков'!G36="в","неопр",IF('Данные из бланков'!G36="а","навяз",IF('Данные из бланков'!G36="б","морат",IF('Данные из бланков'!G36="г","сформ",""))))</f>
        <v/>
      </c>
      <c r="G71" s="27" t="str">
        <f>IF('Данные из бланков'!H36="в","неопр",IF('Данные из бланков'!H36="а","навяз",IF('Данные из бланков'!H36="б","морат",IF('Данные из бланков'!H36="г","сформ",""))))</f>
        <v/>
      </c>
      <c r="H71" s="27" t="str">
        <f>IF('Данные из бланков'!I36="в","неопр",IF('Данные из бланков'!I36="а","навяз",IF('Данные из бланков'!I36="г","морат",IF('Данные из бланков'!I36="б","сформ",""))))</f>
        <v/>
      </c>
      <c r="I71" s="27" t="str">
        <f>IF('Данные из бланков'!J36="а","неопр",IF('Данные из бланков'!J36="б","навяз",IF('Данные из бланков'!J36="в","морат",IF('Данные из бланков'!J36="г","сформ",""))))</f>
        <v/>
      </c>
      <c r="J71" s="27" t="str">
        <f>IF('Данные из бланков'!K36="б","неопр",IF('Данные из бланков'!K36="а","навяз",IF('Данные из бланков'!K36="в","морат",IF('Данные из бланков'!K36="г","сформ",""))))</f>
        <v/>
      </c>
      <c r="K71" s="27" t="str">
        <f>IF('Данные из бланков'!L36="а","неопр",IF('Данные из бланков'!L36="в","навяз",IF('Данные из бланков'!L36="г","морат",IF('Данные из бланков'!L36="б","сформ",""))))</f>
        <v/>
      </c>
      <c r="L71" s="27" t="str">
        <f>IF('Данные из бланков'!M36="в","неопр",IF('Данные из бланков'!M36="б","навяз",IF('Данные из бланков'!M36="а","морат",IF('Данные из бланков'!M36="г","сформ",""))))</f>
        <v/>
      </c>
      <c r="M71" s="27" t="str">
        <f>IF('Данные из бланков'!N36="в","неопр",IF('Данные из бланков'!N36="б","навяз",IF('Данные из бланков'!N36="г","морат",IF('Данные из бланков'!N36="а","сформ",""))))</f>
        <v/>
      </c>
      <c r="N71" s="27" t="str">
        <f>IF('Данные из бланков'!O36="б","неопр",IF('Данные из бланков'!O36="в","навяз",IF('Данные из бланков'!O36="а","морат",IF('Данные из бланков'!O36="г","сформ",""))))</f>
        <v/>
      </c>
      <c r="O71" s="27" t="str">
        <f>IF('Данные из бланков'!P36="в","неопр",IF('Данные из бланков'!P36="б","навяз",IF('Данные из бланков'!P36="а","морат",IF('Данные из бланков'!P36="г","сформ",""))))</f>
        <v/>
      </c>
      <c r="P71" s="27" t="str">
        <f>IF('Данные из бланков'!Q36="г","неопр",IF('Данные из бланков'!Q36="а","навяз",IF('Данные из бланков'!Q36="в","морат",IF('Данные из бланков'!Q36="б","сформ",""))))</f>
        <v/>
      </c>
      <c r="Q71" s="27" t="str">
        <f>IF('Данные из бланков'!R36="б","неопр",IF('Данные из бланков'!R36="а","навяз",IF('Данные из бланков'!R36="г","морат",IF('Данные из бланков'!R36="в","сформ",""))))</f>
        <v/>
      </c>
      <c r="R71" s="27" t="str">
        <f>IF('Данные из бланков'!S36="б","неопр",IF('Данные из бланков'!S36="а","навяз",IF('Данные из бланков'!S36="г","морат",IF('Данные из бланков'!S36="в","сформ",""))))</f>
        <v/>
      </c>
      <c r="S71" s="27" t="str">
        <f>IF('Данные из бланков'!T36="г","неопр",IF('Данные из бланков'!T36="а","навяз",IF('Данные из бланков'!T36="в","морат",IF('Данные из бланков'!T36="б","сформ",""))))</f>
        <v/>
      </c>
      <c r="T71" s="27" t="str">
        <f>IF('Данные из бланков'!U36="в","неопр",IF('Данные из бланков'!U36="а","навяз",IF('Данные из бланков'!U36="г","морат",IF('Данные из бланков'!U36="б","сформ",""))))</f>
        <v/>
      </c>
      <c r="U71" s="27" t="str">
        <f>IF('Данные из бланков'!V36="в","неопр",IF('Данные из бланков'!V36="б","навяз",IF('Данные из бланков'!V36="а","морат",IF('Данные из бланков'!V36="г","сформ",""))))</f>
        <v/>
      </c>
      <c r="V71" s="27" t="str">
        <f>IF('Данные из бланков'!W36="а","неопр",IF('Данные из бланков'!W36="в","навяз",IF('Данные из бланков'!W36="б","морат",IF('Данные из бланков'!W36="г","сформ",""))))</f>
        <v/>
      </c>
      <c r="W71" s="75">
        <f t="shared" ref="W71" si="789">SUMIFS($C72:$V72,$C71:$V71,W$1)</f>
        <v>0</v>
      </c>
      <c r="X71" s="75">
        <f t="shared" ref="X71" si="790">SUMIFS($C72:$V72,$C71:$V71,X$1)</f>
        <v>0</v>
      </c>
      <c r="Y71" s="75">
        <f t="shared" ref="Y71" si="791">SUMIFS($C72:$V72,$C71:$V71,Y$1)</f>
        <v>0</v>
      </c>
      <c r="Z71" s="75">
        <f t="shared" ref="Z71" si="792">SUMIFS($C72:$V72,$C71:$V71,Z$1)</f>
        <v>0</v>
      </c>
    </row>
    <row r="72" spans="1:26" x14ac:dyDescent="0.25">
      <c r="A72" s="76"/>
      <c r="B72" s="77"/>
      <c r="C72" s="23" t="str">
        <f t="shared" ref="C72" si="793">IF(C71="","",IF(C71="неопр",2,1))</f>
        <v/>
      </c>
      <c r="D72" s="23" t="str">
        <f t="shared" ref="D72" si="794">IF(D71="","",IF(D71="морат",2,1))</f>
        <v/>
      </c>
      <c r="E72" s="23" t="str">
        <f t="shared" ref="E72" si="795">IF(E71="","",IF(E71="морат",2,1))</f>
        <v/>
      </c>
      <c r="F72" s="23" t="str">
        <f t="shared" ref="F72" si="796">IF(F71="","",IF(F71="навяз",2,1))</f>
        <v/>
      </c>
      <c r="G72" s="23" t="str">
        <f t="shared" ref="G72" si="797">IF(G71="","",IF(G71="морат",2,1))</f>
        <v/>
      </c>
      <c r="H72" s="23" t="str">
        <f t="shared" ref="H72" si="798">IF(H71="","",IF(H71="сформ",2,1))</f>
        <v/>
      </c>
      <c r="I72" s="23" t="str">
        <f t="shared" ref="I72" si="799">IF(I71="","",IF(I71="навяз",2,1))</f>
        <v/>
      </c>
      <c r="J72" s="23" t="str">
        <f t="shared" ref="J72" si="800">IF(J71="","",IF(J71="неопр",2,1))</f>
        <v/>
      </c>
      <c r="K72" s="23" t="str">
        <f t="shared" ref="K72" si="801">IF(K71="","",IF(K71="сформ",2,1))</f>
        <v/>
      </c>
      <c r="L72" s="23" t="str">
        <f t="shared" ref="L72" si="802">IF(L71="","",IF(L71="навяз",2,1))</f>
        <v/>
      </c>
      <c r="M72" s="23" t="str">
        <f t="shared" ref="M72" si="803">IF(M71="","",IF(M71="неопр",2,1))</f>
        <v/>
      </c>
      <c r="N72" s="23" t="str">
        <f t="shared" ref="N72" si="804">IF(N71="","",IF(N71="навяз",2,1))</f>
        <v/>
      </c>
      <c r="O72" s="23" t="str">
        <f t="shared" ref="O72" si="805">IF(O71="","",IF(O71="неопр",2,1))</f>
        <v/>
      </c>
      <c r="P72" s="23" t="str">
        <f t="shared" ref="P72" si="806">IF(P71="","",IF(P71="морат",2,1))</f>
        <v/>
      </c>
      <c r="Q72" s="23" t="str">
        <f t="shared" ref="Q72" si="807">IF(Q71="","",IF(Q71="сформ",2,1))</f>
        <v/>
      </c>
      <c r="R72" s="23" t="str">
        <f t="shared" ref="R72" si="808">IF(R71="","",IF(R71="морат",2,1))</f>
        <v/>
      </c>
      <c r="S72" s="23" t="str">
        <f t="shared" ref="S72" si="809">IF(S71="","",IF(S71="неопр",2,1))</f>
        <v/>
      </c>
      <c r="T72" s="23" t="str">
        <f t="shared" ref="T72" si="810">IF(T71="","",IF(T71="морат",2,1))</f>
        <v/>
      </c>
      <c r="U72" s="23" t="str">
        <f t="shared" ref="U72" si="811">IF(U71="","",IF(U71="сформ",2,1))</f>
        <v/>
      </c>
      <c r="V72" s="23" t="str">
        <f t="shared" ref="V72" si="812">IF(V71="","",IF(V71="сформ",2,1))</f>
        <v/>
      </c>
      <c r="W72" s="75"/>
      <c r="X72" s="75"/>
      <c r="Y72" s="75"/>
      <c r="Z72" s="75"/>
    </row>
    <row r="73" spans="1:26" x14ac:dyDescent="0.25">
      <c r="A73" s="76">
        <v>36</v>
      </c>
      <c r="B73" s="77" t="str">
        <f>IF(VLOOKUP(A73,ответы,2,FALSE)="","",VLOOKUP(A73,ответы,2,FALSE))</f>
        <v/>
      </c>
      <c r="C73" s="27" t="str">
        <f>IF('Данные из бланков'!D37="а","неопр",IF('Данные из бланков'!D37="б","навяз",IF('Данные из бланков'!D37="г","морат",IF('Данные из бланков'!D37="в","сформ",""))))</f>
        <v/>
      </c>
      <c r="D73" s="27" t="str">
        <f>IF('Данные из бланков'!E37="г","неопр",IF('Данные из бланков'!E37="б","навяз",IF('Данные из бланков'!E37="а","морат",IF('Данные из бланков'!E37="в","сформ",""))))</f>
        <v/>
      </c>
      <c r="E73" s="27" t="str">
        <f>IF('Данные из бланков'!F37="в","неопр",IF('Данные из бланков'!F37="б","навяз",IF('Данные из бланков'!F37="а","морат",IF('Данные из бланков'!F37="г","сформ",""))))</f>
        <v/>
      </c>
      <c r="F73" s="27" t="str">
        <f>IF('Данные из бланков'!G37="в","неопр",IF('Данные из бланков'!G37="а","навяз",IF('Данные из бланков'!G37="б","морат",IF('Данные из бланков'!G37="г","сформ",""))))</f>
        <v/>
      </c>
      <c r="G73" s="27" t="str">
        <f>IF('Данные из бланков'!H37="в","неопр",IF('Данные из бланков'!H37="а","навяз",IF('Данные из бланков'!H37="б","морат",IF('Данные из бланков'!H37="г","сформ",""))))</f>
        <v/>
      </c>
      <c r="H73" s="27" t="str">
        <f>IF('Данные из бланков'!I37="в","неопр",IF('Данные из бланков'!I37="а","навяз",IF('Данные из бланков'!I37="г","морат",IF('Данные из бланков'!I37="б","сформ",""))))</f>
        <v/>
      </c>
      <c r="I73" s="27" t="str">
        <f>IF('Данные из бланков'!J37="а","неопр",IF('Данные из бланков'!J37="б","навяз",IF('Данные из бланков'!J37="в","морат",IF('Данные из бланков'!J37="г","сформ",""))))</f>
        <v/>
      </c>
      <c r="J73" s="27" t="str">
        <f>IF('Данные из бланков'!K37="б","неопр",IF('Данные из бланков'!K37="а","навяз",IF('Данные из бланков'!K37="в","морат",IF('Данные из бланков'!K37="г","сформ",""))))</f>
        <v/>
      </c>
      <c r="K73" s="27" t="str">
        <f>IF('Данные из бланков'!L37="а","неопр",IF('Данные из бланков'!L37="в","навяз",IF('Данные из бланков'!L37="г","морат",IF('Данные из бланков'!L37="б","сформ",""))))</f>
        <v/>
      </c>
      <c r="L73" s="27" t="str">
        <f>IF('Данные из бланков'!M37="в","неопр",IF('Данные из бланков'!M37="б","навяз",IF('Данные из бланков'!M37="а","морат",IF('Данные из бланков'!M37="г","сформ",""))))</f>
        <v/>
      </c>
      <c r="M73" s="27" t="str">
        <f>IF('Данные из бланков'!N37="в","неопр",IF('Данные из бланков'!N37="б","навяз",IF('Данные из бланков'!N37="г","морат",IF('Данные из бланков'!N37="а","сформ",""))))</f>
        <v/>
      </c>
      <c r="N73" s="27" t="str">
        <f>IF('Данные из бланков'!O37="б","неопр",IF('Данные из бланков'!O37="в","навяз",IF('Данные из бланков'!O37="а","морат",IF('Данные из бланков'!O37="г","сформ",""))))</f>
        <v/>
      </c>
      <c r="O73" s="27" t="str">
        <f>IF('Данные из бланков'!P37="в","неопр",IF('Данные из бланков'!P37="б","навяз",IF('Данные из бланков'!P37="а","морат",IF('Данные из бланков'!P37="г","сформ",""))))</f>
        <v/>
      </c>
      <c r="P73" s="27" t="str">
        <f>IF('Данные из бланков'!Q37="г","неопр",IF('Данные из бланков'!Q37="а","навяз",IF('Данные из бланков'!Q37="в","морат",IF('Данные из бланков'!Q37="б","сформ",""))))</f>
        <v/>
      </c>
      <c r="Q73" s="27" t="str">
        <f>IF('Данные из бланков'!R37="б","неопр",IF('Данные из бланков'!R37="а","навяз",IF('Данные из бланков'!R37="г","морат",IF('Данные из бланков'!R37="в","сформ",""))))</f>
        <v/>
      </c>
      <c r="R73" s="27" t="str">
        <f>IF('Данные из бланков'!S37="б","неопр",IF('Данные из бланков'!S37="а","навяз",IF('Данные из бланков'!S37="г","морат",IF('Данные из бланков'!S37="в","сформ",""))))</f>
        <v/>
      </c>
      <c r="S73" s="27" t="str">
        <f>IF('Данные из бланков'!T37="г","неопр",IF('Данные из бланков'!T37="а","навяз",IF('Данные из бланков'!T37="в","морат",IF('Данные из бланков'!T37="б","сформ",""))))</f>
        <v/>
      </c>
      <c r="T73" s="27" t="str">
        <f>IF('Данные из бланков'!U37="в","неопр",IF('Данные из бланков'!U37="а","навяз",IF('Данные из бланков'!U37="г","морат",IF('Данные из бланков'!U37="б","сформ",""))))</f>
        <v/>
      </c>
      <c r="U73" s="27" t="str">
        <f>IF('Данные из бланков'!V37="в","неопр",IF('Данные из бланков'!V37="б","навяз",IF('Данные из бланков'!V37="а","морат",IF('Данные из бланков'!V37="г","сформ",""))))</f>
        <v/>
      </c>
      <c r="V73" s="27" t="str">
        <f>IF('Данные из бланков'!W37="а","неопр",IF('Данные из бланков'!W37="в","навяз",IF('Данные из бланков'!W37="б","морат",IF('Данные из бланков'!W37="г","сформ",""))))</f>
        <v/>
      </c>
      <c r="W73" s="75">
        <f t="shared" ref="W73" si="813">SUMIFS($C74:$V74,$C73:$V73,W$1)</f>
        <v>0</v>
      </c>
      <c r="X73" s="75">
        <f t="shared" ref="X73" si="814">SUMIFS($C74:$V74,$C73:$V73,X$1)</f>
        <v>0</v>
      </c>
      <c r="Y73" s="75">
        <f t="shared" ref="Y73" si="815">SUMIFS($C74:$V74,$C73:$V73,Y$1)</f>
        <v>0</v>
      </c>
      <c r="Z73" s="75">
        <f t="shared" ref="Z73" si="816">SUMIFS($C74:$V74,$C73:$V73,Z$1)</f>
        <v>0</v>
      </c>
    </row>
    <row r="74" spans="1:26" x14ac:dyDescent="0.25">
      <c r="A74" s="76"/>
      <c r="B74" s="77"/>
      <c r="C74" s="23" t="str">
        <f t="shared" ref="C74" si="817">IF(C73="","",IF(C73="неопр",2,1))</f>
        <v/>
      </c>
      <c r="D74" s="23" t="str">
        <f t="shared" ref="D74" si="818">IF(D73="","",IF(D73="морат",2,1))</f>
        <v/>
      </c>
      <c r="E74" s="23" t="str">
        <f t="shared" ref="E74" si="819">IF(E73="","",IF(E73="морат",2,1))</f>
        <v/>
      </c>
      <c r="F74" s="23" t="str">
        <f t="shared" ref="F74" si="820">IF(F73="","",IF(F73="навяз",2,1))</f>
        <v/>
      </c>
      <c r="G74" s="23" t="str">
        <f t="shared" ref="G74" si="821">IF(G73="","",IF(G73="морат",2,1))</f>
        <v/>
      </c>
      <c r="H74" s="23" t="str">
        <f t="shared" ref="H74" si="822">IF(H73="","",IF(H73="сформ",2,1))</f>
        <v/>
      </c>
      <c r="I74" s="23" t="str">
        <f t="shared" ref="I74" si="823">IF(I73="","",IF(I73="навяз",2,1))</f>
        <v/>
      </c>
      <c r="J74" s="23" t="str">
        <f t="shared" ref="J74" si="824">IF(J73="","",IF(J73="неопр",2,1))</f>
        <v/>
      </c>
      <c r="K74" s="23" t="str">
        <f t="shared" ref="K74" si="825">IF(K73="","",IF(K73="сформ",2,1))</f>
        <v/>
      </c>
      <c r="L74" s="23" t="str">
        <f t="shared" ref="L74" si="826">IF(L73="","",IF(L73="навяз",2,1))</f>
        <v/>
      </c>
      <c r="M74" s="23" t="str">
        <f t="shared" ref="M74" si="827">IF(M73="","",IF(M73="неопр",2,1))</f>
        <v/>
      </c>
      <c r="N74" s="23" t="str">
        <f t="shared" ref="N74" si="828">IF(N73="","",IF(N73="навяз",2,1))</f>
        <v/>
      </c>
      <c r="O74" s="23" t="str">
        <f t="shared" ref="O74" si="829">IF(O73="","",IF(O73="неопр",2,1))</f>
        <v/>
      </c>
      <c r="P74" s="23" t="str">
        <f t="shared" ref="P74" si="830">IF(P73="","",IF(P73="морат",2,1))</f>
        <v/>
      </c>
      <c r="Q74" s="23" t="str">
        <f t="shared" ref="Q74" si="831">IF(Q73="","",IF(Q73="сформ",2,1))</f>
        <v/>
      </c>
      <c r="R74" s="23" t="str">
        <f t="shared" ref="R74" si="832">IF(R73="","",IF(R73="морат",2,1))</f>
        <v/>
      </c>
      <c r="S74" s="23" t="str">
        <f t="shared" ref="S74" si="833">IF(S73="","",IF(S73="неопр",2,1))</f>
        <v/>
      </c>
      <c r="T74" s="23" t="str">
        <f t="shared" ref="T74" si="834">IF(T73="","",IF(T73="морат",2,1))</f>
        <v/>
      </c>
      <c r="U74" s="23" t="str">
        <f t="shared" ref="U74" si="835">IF(U73="","",IF(U73="сформ",2,1))</f>
        <v/>
      </c>
      <c r="V74" s="23" t="str">
        <f t="shared" ref="V74" si="836">IF(V73="","",IF(V73="сформ",2,1))</f>
        <v/>
      </c>
      <c r="W74" s="75"/>
      <c r="X74" s="75"/>
      <c r="Y74" s="75"/>
      <c r="Z74" s="75"/>
    </row>
    <row r="75" spans="1:26" x14ac:dyDescent="0.25">
      <c r="A75" s="76">
        <v>37</v>
      </c>
      <c r="B75" s="77" t="str">
        <f>IF(VLOOKUP(A75,ответы,2,FALSE)="","",VLOOKUP(A75,ответы,2,FALSE))</f>
        <v/>
      </c>
      <c r="C75" s="27" t="str">
        <f>IF('Данные из бланков'!D38="а","неопр",IF('Данные из бланков'!D38="б","навяз",IF('Данные из бланков'!D38="г","морат",IF('Данные из бланков'!D38="в","сформ",""))))</f>
        <v/>
      </c>
      <c r="D75" s="27" t="str">
        <f>IF('Данные из бланков'!E38="г","неопр",IF('Данные из бланков'!E38="б","навяз",IF('Данные из бланков'!E38="а","морат",IF('Данные из бланков'!E38="в","сформ",""))))</f>
        <v/>
      </c>
      <c r="E75" s="27" t="str">
        <f>IF('Данные из бланков'!F38="в","неопр",IF('Данные из бланков'!F38="б","навяз",IF('Данные из бланков'!F38="а","морат",IF('Данные из бланков'!F38="г","сформ",""))))</f>
        <v/>
      </c>
      <c r="F75" s="27" t="str">
        <f>IF('Данные из бланков'!G38="в","неопр",IF('Данные из бланков'!G38="а","навяз",IF('Данные из бланков'!G38="б","морат",IF('Данные из бланков'!G38="г","сформ",""))))</f>
        <v/>
      </c>
      <c r="G75" s="27" t="str">
        <f>IF('Данные из бланков'!H38="в","неопр",IF('Данные из бланков'!H38="а","навяз",IF('Данные из бланков'!H38="б","морат",IF('Данные из бланков'!H38="г","сформ",""))))</f>
        <v/>
      </c>
      <c r="H75" s="27" t="str">
        <f>IF('Данные из бланков'!I38="в","неопр",IF('Данные из бланков'!I38="а","навяз",IF('Данные из бланков'!I38="г","морат",IF('Данные из бланков'!I38="б","сформ",""))))</f>
        <v/>
      </c>
      <c r="I75" s="27" t="str">
        <f>IF('Данные из бланков'!J38="а","неопр",IF('Данные из бланков'!J38="б","навяз",IF('Данные из бланков'!J38="в","морат",IF('Данные из бланков'!J38="г","сформ",""))))</f>
        <v/>
      </c>
      <c r="J75" s="27" t="str">
        <f>IF('Данные из бланков'!K38="б","неопр",IF('Данные из бланков'!K38="а","навяз",IF('Данные из бланков'!K38="в","морат",IF('Данные из бланков'!K38="г","сформ",""))))</f>
        <v/>
      </c>
      <c r="K75" s="27" t="str">
        <f>IF('Данные из бланков'!L38="а","неопр",IF('Данные из бланков'!L38="в","навяз",IF('Данные из бланков'!L38="г","морат",IF('Данные из бланков'!L38="б","сформ",""))))</f>
        <v/>
      </c>
      <c r="L75" s="27" t="str">
        <f>IF('Данные из бланков'!M38="в","неопр",IF('Данные из бланков'!M38="б","навяз",IF('Данные из бланков'!M38="а","морат",IF('Данные из бланков'!M38="г","сформ",""))))</f>
        <v/>
      </c>
      <c r="M75" s="27" t="str">
        <f>IF('Данные из бланков'!N38="в","неопр",IF('Данные из бланков'!N38="б","навяз",IF('Данные из бланков'!N38="г","морат",IF('Данные из бланков'!N38="а","сформ",""))))</f>
        <v/>
      </c>
      <c r="N75" s="27" t="str">
        <f>IF('Данные из бланков'!O38="б","неопр",IF('Данные из бланков'!O38="в","навяз",IF('Данные из бланков'!O38="а","морат",IF('Данные из бланков'!O38="г","сформ",""))))</f>
        <v/>
      </c>
      <c r="O75" s="27" t="str">
        <f>IF('Данные из бланков'!P38="в","неопр",IF('Данные из бланков'!P38="б","навяз",IF('Данные из бланков'!P38="а","морат",IF('Данные из бланков'!P38="г","сформ",""))))</f>
        <v/>
      </c>
      <c r="P75" s="27" t="str">
        <f>IF('Данные из бланков'!Q38="г","неопр",IF('Данные из бланков'!Q38="а","навяз",IF('Данные из бланков'!Q38="в","морат",IF('Данные из бланков'!Q38="б","сформ",""))))</f>
        <v/>
      </c>
      <c r="Q75" s="27" t="str">
        <f>IF('Данные из бланков'!R38="б","неопр",IF('Данные из бланков'!R38="а","навяз",IF('Данные из бланков'!R38="г","морат",IF('Данные из бланков'!R38="в","сформ",""))))</f>
        <v/>
      </c>
      <c r="R75" s="27" t="str">
        <f>IF('Данные из бланков'!S38="б","неопр",IF('Данные из бланков'!S38="а","навяз",IF('Данные из бланков'!S38="г","морат",IF('Данные из бланков'!S38="в","сформ",""))))</f>
        <v/>
      </c>
      <c r="S75" s="27" t="str">
        <f>IF('Данные из бланков'!T38="г","неопр",IF('Данные из бланков'!T38="а","навяз",IF('Данные из бланков'!T38="в","морат",IF('Данные из бланков'!T38="б","сформ",""))))</f>
        <v/>
      </c>
      <c r="T75" s="27" t="str">
        <f>IF('Данные из бланков'!U38="в","неопр",IF('Данные из бланков'!U38="а","навяз",IF('Данные из бланков'!U38="г","морат",IF('Данные из бланков'!U38="б","сформ",""))))</f>
        <v/>
      </c>
      <c r="U75" s="27" t="str">
        <f>IF('Данные из бланков'!V38="в","неопр",IF('Данные из бланков'!V38="б","навяз",IF('Данные из бланков'!V38="а","морат",IF('Данные из бланков'!V38="г","сформ",""))))</f>
        <v/>
      </c>
      <c r="V75" s="27" t="str">
        <f>IF('Данные из бланков'!W38="а","неопр",IF('Данные из бланков'!W38="в","навяз",IF('Данные из бланков'!W38="б","морат",IF('Данные из бланков'!W38="г","сформ",""))))</f>
        <v/>
      </c>
      <c r="W75" s="75">
        <f t="shared" ref="W75" si="837">SUMIFS($C76:$V76,$C75:$V75,W$1)</f>
        <v>0</v>
      </c>
      <c r="X75" s="75">
        <f t="shared" ref="X75" si="838">SUMIFS($C76:$V76,$C75:$V75,X$1)</f>
        <v>0</v>
      </c>
      <c r="Y75" s="75">
        <f t="shared" ref="Y75" si="839">SUMIFS($C76:$V76,$C75:$V75,Y$1)</f>
        <v>0</v>
      </c>
      <c r="Z75" s="75">
        <f t="shared" ref="Z75" si="840">SUMIFS($C76:$V76,$C75:$V75,Z$1)</f>
        <v>0</v>
      </c>
    </row>
    <row r="76" spans="1:26" x14ac:dyDescent="0.25">
      <c r="A76" s="76"/>
      <c r="B76" s="77"/>
      <c r="C76" s="23" t="str">
        <f t="shared" ref="C76" si="841">IF(C75="","",IF(C75="неопр",2,1))</f>
        <v/>
      </c>
      <c r="D76" s="23" t="str">
        <f t="shared" ref="D76" si="842">IF(D75="","",IF(D75="морат",2,1))</f>
        <v/>
      </c>
      <c r="E76" s="23" t="str">
        <f t="shared" ref="E76" si="843">IF(E75="","",IF(E75="морат",2,1))</f>
        <v/>
      </c>
      <c r="F76" s="23" t="str">
        <f t="shared" ref="F76" si="844">IF(F75="","",IF(F75="навяз",2,1))</f>
        <v/>
      </c>
      <c r="G76" s="23" t="str">
        <f t="shared" ref="G76" si="845">IF(G75="","",IF(G75="морат",2,1))</f>
        <v/>
      </c>
      <c r="H76" s="23" t="str">
        <f t="shared" ref="H76" si="846">IF(H75="","",IF(H75="сформ",2,1))</f>
        <v/>
      </c>
      <c r="I76" s="23" t="str">
        <f t="shared" ref="I76" si="847">IF(I75="","",IF(I75="навяз",2,1))</f>
        <v/>
      </c>
      <c r="J76" s="23" t="str">
        <f t="shared" ref="J76" si="848">IF(J75="","",IF(J75="неопр",2,1))</f>
        <v/>
      </c>
      <c r="K76" s="23" t="str">
        <f t="shared" ref="K76" si="849">IF(K75="","",IF(K75="сформ",2,1))</f>
        <v/>
      </c>
      <c r="L76" s="23" t="str">
        <f t="shared" ref="L76" si="850">IF(L75="","",IF(L75="навяз",2,1))</f>
        <v/>
      </c>
      <c r="M76" s="23" t="str">
        <f t="shared" ref="M76" si="851">IF(M75="","",IF(M75="неопр",2,1))</f>
        <v/>
      </c>
      <c r="N76" s="23" t="str">
        <f t="shared" ref="N76" si="852">IF(N75="","",IF(N75="навяз",2,1))</f>
        <v/>
      </c>
      <c r="O76" s="23" t="str">
        <f t="shared" ref="O76" si="853">IF(O75="","",IF(O75="неопр",2,1))</f>
        <v/>
      </c>
      <c r="P76" s="23" t="str">
        <f t="shared" ref="P76" si="854">IF(P75="","",IF(P75="морат",2,1))</f>
        <v/>
      </c>
      <c r="Q76" s="23" t="str">
        <f t="shared" ref="Q76" si="855">IF(Q75="","",IF(Q75="сформ",2,1))</f>
        <v/>
      </c>
      <c r="R76" s="23" t="str">
        <f t="shared" ref="R76" si="856">IF(R75="","",IF(R75="морат",2,1))</f>
        <v/>
      </c>
      <c r="S76" s="23" t="str">
        <f t="shared" ref="S76" si="857">IF(S75="","",IF(S75="неопр",2,1))</f>
        <v/>
      </c>
      <c r="T76" s="23" t="str">
        <f t="shared" ref="T76" si="858">IF(T75="","",IF(T75="морат",2,1))</f>
        <v/>
      </c>
      <c r="U76" s="23" t="str">
        <f t="shared" ref="U76" si="859">IF(U75="","",IF(U75="сформ",2,1))</f>
        <v/>
      </c>
      <c r="V76" s="23" t="str">
        <f t="shared" ref="V76" si="860">IF(V75="","",IF(V75="сформ",2,1))</f>
        <v/>
      </c>
      <c r="W76" s="75"/>
      <c r="X76" s="75"/>
      <c r="Y76" s="75"/>
      <c r="Z76" s="75"/>
    </row>
    <row r="77" spans="1:26" x14ac:dyDescent="0.25">
      <c r="A77" s="76">
        <v>38</v>
      </c>
      <c r="B77" s="77" t="str">
        <f>IF(VLOOKUP(A77,ответы,2,FALSE)="","",VLOOKUP(A77,ответы,2,FALSE))</f>
        <v/>
      </c>
      <c r="C77" s="27" t="str">
        <f>IF('Данные из бланков'!D39="а","неопр",IF('Данные из бланков'!D39="б","навяз",IF('Данные из бланков'!D39="г","морат",IF('Данные из бланков'!D39="в","сформ",""))))</f>
        <v/>
      </c>
      <c r="D77" s="27" t="str">
        <f>IF('Данные из бланков'!E39="г","неопр",IF('Данные из бланков'!E39="б","навяз",IF('Данные из бланков'!E39="а","морат",IF('Данные из бланков'!E39="в","сформ",""))))</f>
        <v/>
      </c>
      <c r="E77" s="27" t="str">
        <f>IF('Данные из бланков'!F39="в","неопр",IF('Данные из бланков'!F39="б","навяз",IF('Данные из бланков'!F39="а","морат",IF('Данные из бланков'!F39="г","сформ",""))))</f>
        <v/>
      </c>
      <c r="F77" s="27" t="str">
        <f>IF('Данные из бланков'!G39="в","неопр",IF('Данные из бланков'!G39="а","навяз",IF('Данные из бланков'!G39="б","морат",IF('Данные из бланков'!G39="г","сформ",""))))</f>
        <v/>
      </c>
      <c r="G77" s="27" t="str">
        <f>IF('Данные из бланков'!H39="в","неопр",IF('Данные из бланков'!H39="а","навяз",IF('Данные из бланков'!H39="б","морат",IF('Данные из бланков'!H39="г","сформ",""))))</f>
        <v/>
      </c>
      <c r="H77" s="27" t="str">
        <f>IF('Данные из бланков'!I39="в","неопр",IF('Данные из бланков'!I39="а","навяз",IF('Данные из бланков'!I39="г","морат",IF('Данные из бланков'!I39="б","сформ",""))))</f>
        <v/>
      </c>
      <c r="I77" s="27" t="str">
        <f>IF('Данные из бланков'!J39="а","неопр",IF('Данные из бланков'!J39="б","навяз",IF('Данные из бланков'!J39="в","морат",IF('Данные из бланков'!J39="г","сформ",""))))</f>
        <v/>
      </c>
      <c r="J77" s="27" t="str">
        <f>IF('Данные из бланков'!K39="б","неопр",IF('Данные из бланков'!K39="а","навяз",IF('Данные из бланков'!K39="в","морат",IF('Данные из бланков'!K39="г","сформ",""))))</f>
        <v/>
      </c>
      <c r="K77" s="27" t="str">
        <f>IF('Данные из бланков'!L39="а","неопр",IF('Данные из бланков'!L39="в","навяз",IF('Данные из бланков'!L39="г","морат",IF('Данные из бланков'!L39="б","сформ",""))))</f>
        <v/>
      </c>
      <c r="L77" s="27" t="str">
        <f>IF('Данные из бланков'!M39="в","неопр",IF('Данные из бланков'!M39="б","навяз",IF('Данные из бланков'!M39="а","морат",IF('Данные из бланков'!M39="г","сформ",""))))</f>
        <v/>
      </c>
      <c r="M77" s="27" t="str">
        <f>IF('Данные из бланков'!N39="в","неопр",IF('Данные из бланков'!N39="б","навяз",IF('Данные из бланков'!N39="г","морат",IF('Данные из бланков'!N39="а","сформ",""))))</f>
        <v/>
      </c>
      <c r="N77" s="27" t="str">
        <f>IF('Данные из бланков'!O39="б","неопр",IF('Данные из бланков'!O39="в","навяз",IF('Данные из бланков'!O39="а","морат",IF('Данные из бланков'!O39="г","сформ",""))))</f>
        <v/>
      </c>
      <c r="O77" s="27" t="str">
        <f>IF('Данные из бланков'!P39="в","неопр",IF('Данные из бланков'!P39="б","навяз",IF('Данные из бланков'!P39="а","морат",IF('Данные из бланков'!P39="г","сформ",""))))</f>
        <v/>
      </c>
      <c r="P77" s="27" t="str">
        <f>IF('Данные из бланков'!Q39="г","неопр",IF('Данные из бланков'!Q39="а","навяз",IF('Данные из бланков'!Q39="в","морат",IF('Данные из бланков'!Q39="б","сформ",""))))</f>
        <v/>
      </c>
      <c r="Q77" s="27" t="str">
        <f>IF('Данные из бланков'!R39="б","неопр",IF('Данные из бланков'!R39="а","навяз",IF('Данные из бланков'!R39="г","морат",IF('Данные из бланков'!R39="в","сформ",""))))</f>
        <v/>
      </c>
      <c r="R77" s="27" t="str">
        <f>IF('Данные из бланков'!S39="б","неопр",IF('Данные из бланков'!S39="а","навяз",IF('Данные из бланков'!S39="г","морат",IF('Данные из бланков'!S39="в","сформ",""))))</f>
        <v/>
      </c>
      <c r="S77" s="27" t="str">
        <f>IF('Данные из бланков'!T39="г","неопр",IF('Данные из бланков'!T39="а","навяз",IF('Данные из бланков'!T39="в","морат",IF('Данные из бланков'!T39="б","сформ",""))))</f>
        <v/>
      </c>
      <c r="T77" s="27" t="str">
        <f>IF('Данные из бланков'!U39="в","неопр",IF('Данные из бланков'!U39="а","навяз",IF('Данные из бланков'!U39="г","морат",IF('Данные из бланков'!U39="б","сформ",""))))</f>
        <v/>
      </c>
      <c r="U77" s="27" t="str">
        <f>IF('Данные из бланков'!V39="в","неопр",IF('Данные из бланков'!V39="б","навяз",IF('Данные из бланков'!V39="а","морат",IF('Данные из бланков'!V39="г","сформ",""))))</f>
        <v/>
      </c>
      <c r="V77" s="27" t="str">
        <f>IF('Данные из бланков'!W39="а","неопр",IF('Данные из бланков'!W39="в","навяз",IF('Данные из бланков'!W39="б","морат",IF('Данные из бланков'!W39="г","сформ",""))))</f>
        <v/>
      </c>
      <c r="W77" s="75">
        <f t="shared" ref="W77" si="861">SUMIFS($C78:$V78,$C77:$V77,W$1)</f>
        <v>0</v>
      </c>
      <c r="X77" s="75">
        <f t="shared" ref="X77" si="862">SUMIFS($C78:$V78,$C77:$V77,X$1)</f>
        <v>0</v>
      </c>
      <c r="Y77" s="75">
        <f t="shared" ref="Y77" si="863">SUMIFS($C78:$V78,$C77:$V77,Y$1)</f>
        <v>0</v>
      </c>
      <c r="Z77" s="75">
        <f t="shared" ref="Z77" si="864">SUMIFS($C78:$V78,$C77:$V77,Z$1)</f>
        <v>0</v>
      </c>
    </row>
    <row r="78" spans="1:26" x14ac:dyDescent="0.25">
      <c r="A78" s="76"/>
      <c r="B78" s="77"/>
      <c r="C78" s="23" t="str">
        <f t="shared" ref="C78" si="865">IF(C77="","",IF(C77="неопр",2,1))</f>
        <v/>
      </c>
      <c r="D78" s="23" t="str">
        <f t="shared" ref="D78" si="866">IF(D77="","",IF(D77="морат",2,1))</f>
        <v/>
      </c>
      <c r="E78" s="23" t="str">
        <f t="shared" ref="E78" si="867">IF(E77="","",IF(E77="морат",2,1))</f>
        <v/>
      </c>
      <c r="F78" s="23" t="str">
        <f t="shared" ref="F78" si="868">IF(F77="","",IF(F77="навяз",2,1))</f>
        <v/>
      </c>
      <c r="G78" s="23" t="str">
        <f t="shared" ref="G78" si="869">IF(G77="","",IF(G77="морат",2,1))</f>
        <v/>
      </c>
      <c r="H78" s="23" t="str">
        <f t="shared" ref="H78" si="870">IF(H77="","",IF(H77="сформ",2,1))</f>
        <v/>
      </c>
      <c r="I78" s="23" t="str">
        <f t="shared" ref="I78" si="871">IF(I77="","",IF(I77="навяз",2,1))</f>
        <v/>
      </c>
      <c r="J78" s="23" t="str">
        <f t="shared" ref="J78" si="872">IF(J77="","",IF(J77="неопр",2,1))</f>
        <v/>
      </c>
      <c r="K78" s="23" t="str">
        <f t="shared" ref="K78" si="873">IF(K77="","",IF(K77="сформ",2,1))</f>
        <v/>
      </c>
      <c r="L78" s="23" t="str">
        <f t="shared" ref="L78" si="874">IF(L77="","",IF(L77="навяз",2,1))</f>
        <v/>
      </c>
      <c r="M78" s="23" t="str">
        <f t="shared" ref="M78" si="875">IF(M77="","",IF(M77="неопр",2,1))</f>
        <v/>
      </c>
      <c r="N78" s="23" t="str">
        <f t="shared" ref="N78" si="876">IF(N77="","",IF(N77="навяз",2,1))</f>
        <v/>
      </c>
      <c r="O78" s="23" t="str">
        <f t="shared" ref="O78" si="877">IF(O77="","",IF(O77="неопр",2,1))</f>
        <v/>
      </c>
      <c r="P78" s="23" t="str">
        <f t="shared" ref="P78" si="878">IF(P77="","",IF(P77="морат",2,1))</f>
        <v/>
      </c>
      <c r="Q78" s="23" t="str">
        <f t="shared" ref="Q78" si="879">IF(Q77="","",IF(Q77="сформ",2,1))</f>
        <v/>
      </c>
      <c r="R78" s="23" t="str">
        <f t="shared" ref="R78" si="880">IF(R77="","",IF(R77="морат",2,1))</f>
        <v/>
      </c>
      <c r="S78" s="23" t="str">
        <f t="shared" ref="S78" si="881">IF(S77="","",IF(S77="неопр",2,1))</f>
        <v/>
      </c>
      <c r="T78" s="23" t="str">
        <f t="shared" ref="T78" si="882">IF(T77="","",IF(T77="морат",2,1))</f>
        <v/>
      </c>
      <c r="U78" s="23" t="str">
        <f t="shared" ref="U78" si="883">IF(U77="","",IF(U77="сформ",2,1))</f>
        <v/>
      </c>
      <c r="V78" s="23" t="str">
        <f t="shared" ref="V78" si="884">IF(V77="","",IF(V77="сформ",2,1))</f>
        <v/>
      </c>
      <c r="W78" s="75"/>
      <c r="X78" s="75"/>
      <c r="Y78" s="75"/>
      <c r="Z78" s="75"/>
    </row>
    <row r="79" spans="1:26" x14ac:dyDescent="0.25">
      <c r="A79" s="76">
        <v>39</v>
      </c>
      <c r="B79" s="77" t="str">
        <f>IF(VLOOKUP(A79,ответы,2,FALSE)="","",VLOOKUP(A79,ответы,2,FALSE))</f>
        <v/>
      </c>
      <c r="C79" s="27" t="str">
        <f>IF('Данные из бланков'!D40="а","неопр",IF('Данные из бланков'!D40="б","навяз",IF('Данные из бланков'!D40="г","морат",IF('Данные из бланков'!D40="в","сформ",""))))</f>
        <v/>
      </c>
      <c r="D79" s="27" t="str">
        <f>IF('Данные из бланков'!E40="г","неопр",IF('Данные из бланков'!E40="б","навяз",IF('Данные из бланков'!E40="а","морат",IF('Данные из бланков'!E40="в","сформ",""))))</f>
        <v/>
      </c>
      <c r="E79" s="27" t="str">
        <f>IF('Данные из бланков'!F40="в","неопр",IF('Данные из бланков'!F40="б","навяз",IF('Данные из бланков'!F40="а","морат",IF('Данные из бланков'!F40="г","сформ",""))))</f>
        <v/>
      </c>
      <c r="F79" s="27" t="str">
        <f>IF('Данные из бланков'!G40="в","неопр",IF('Данные из бланков'!G40="а","навяз",IF('Данные из бланков'!G40="б","морат",IF('Данные из бланков'!G40="г","сформ",""))))</f>
        <v/>
      </c>
      <c r="G79" s="27" t="str">
        <f>IF('Данные из бланков'!H40="в","неопр",IF('Данные из бланков'!H40="а","навяз",IF('Данные из бланков'!H40="б","морат",IF('Данные из бланков'!H40="г","сформ",""))))</f>
        <v/>
      </c>
      <c r="H79" s="27" t="str">
        <f>IF('Данные из бланков'!I40="в","неопр",IF('Данные из бланков'!I40="а","навяз",IF('Данные из бланков'!I40="г","морат",IF('Данные из бланков'!I40="б","сформ",""))))</f>
        <v/>
      </c>
      <c r="I79" s="27" t="str">
        <f>IF('Данные из бланков'!J40="а","неопр",IF('Данные из бланков'!J40="б","навяз",IF('Данные из бланков'!J40="в","морат",IF('Данные из бланков'!J40="г","сформ",""))))</f>
        <v/>
      </c>
      <c r="J79" s="27" t="str">
        <f>IF('Данные из бланков'!K40="б","неопр",IF('Данные из бланков'!K40="а","навяз",IF('Данные из бланков'!K40="в","морат",IF('Данные из бланков'!K40="г","сформ",""))))</f>
        <v/>
      </c>
      <c r="K79" s="27" t="str">
        <f>IF('Данные из бланков'!L40="а","неопр",IF('Данные из бланков'!L40="в","навяз",IF('Данные из бланков'!L40="г","морат",IF('Данные из бланков'!L40="б","сформ",""))))</f>
        <v/>
      </c>
      <c r="L79" s="27" t="str">
        <f>IF('Данные из бланков'!M40="в","неопр",IF('Данные из бланков'!M40="б","навяз",IF('Данные из бланков'!M40="а","морат",IF('Данные из бланков'!M40="г","сформ",""))))</f>
        <v/>
      </c>
      <c r="M79" s="27" t="str">
        <f>IF('Данные из бланков'!N40="в","неопр",IF('Данные из бланков'!N40="б","навяз",IF('Данные из бланков'!N40="г","морат",IF('Данные из бланков'!N40="а","сформ",""))))</f>
        <v/>
      </c>
      <c r="N79" s="27" t="str">
        <f>IF('Данные из бланков'!O40="б","неопр",IF('Данные из бланков'!O40="в","навяз",IF('Данные из бланков'!O40="а","морат",IF('Данные из бланков'!O40="г","сформ",""))))</f>
        <v/>
      </c>
      <c r="O79" s="27" t="str">
        <f>IF('Данные из бланков'!P40="в","неопр",IF('Данные из бланков'!P40="б","навяз",IF('Данные из бланков'!P40="а","морат",IF('Данные из бланков'!P40="г","сформ",""))))</f>
        <v/>
      </c>
      <c r="P79" s="27" t="str">
        <f>IF('Данные из бланков'!Q40="г","неопр",IF('Данные из бланков'!Q40="а","навяз",IF('Данные из бланков'!Q40="в","морат",IF('Данные из бланков'!Q40="б","сформ",""))))</f>
        <v/>
      </c>
      <c r="Q79" s="27" t="str">
        <f>IF('Данные из бланков'!R40="б","неопр",IF('Данные из бланков'!R40="а","навяз",IF('Данные из бланков'!R40="г","морат",IF('Данные из бланков'!R40="в","сформ",""))))</f>
        <v/>
      </c>
      <c r="R79" s="27" t="str">
        <f>IF('Данные из бланков'!S40="б","неопр",IF('Данные из бланков'!S40="а","навяз",IF('Данные из бланков'!S40="г","морат",IF('Данные из бланков'!S40="в","сформ",""))))</f>
        <v/>
      </c>
      <c r="S79" s="27" t="str">
        <f>IF('Данные из бланков'!T40="г","неопр",IF('Данные из бланков'!T40="а","навяз",IF('Данные из бланков'!T40="в","морат",IF('Данные из бланков'!T40="б","сформ",""))))</f>
        <v/>
      </c>
      <c r="T79" s="27" t="str">
        <f>IF('Данные из бланков'!U40="в","неопр",IF('Данные из бланков'!U40="а","навяз",IF('Данные из бланков'!U40="г","морат",IF('Данные из бланков'!U40="б","сформ",""))))</f>
        <v/>
      </c>
      <c r="U79" s="27" t="str">
        <f>IF('Данные из бланков'!V40="в","неопр",IF('Данные из бланков'!V40="б","навяз",IF('Данные из бланков'!V40="а","морат",IF('Данные из бланков'!V40="г","сформ",""))))</f>
        <v/>
      </c>
      <c r="V79" s="27" t="str">
        <f>IF('Данные из бланков'!W40="а","неопр",IF('Данные из бланков'!W40="в","навяз",IF('Данные из бланков'!W40="б","морат",IF('Данные из бланков'!W40="г","сформ",""))))</f>
        <v/>
      </c>
      <c r="W79" s="75">
        <f t="shared" ref="W79" si="885">SUMIFS($C80:$V80,$C79:$V79,W$1)</f>
        <v>0</v>
      </c>
      <c r="X79" s="75">
        <f t="shared" ref="X79" si="886">SUMIFS($C80:$V80,$C79:$V79,X$1)</f>
        <v>0</v>
      </c>
      <c r="Y79" s="75">
        <f t="shared" ref="Y79" si="887">SUMIFS($C80:$V80,$C79:$V79,Y$1)</f>
        <v>0</v>
      </c>
      <c r="Z79" s="75">
        <f t="shared" ref="Z79" si="888">SUMIFS($C80:$V80,$C79:$V79,Z$1)</f>
        <v>0</v>
      </c>
    </row>
    <row r="80" spans="1:26" x14ac:dyDescent="0.25">
      <c r="A80" s="76"/>
      <c r="B80" s="77"/>
      <c r="C80" s="23" t="str">
        <f t="shared" ref="C80" si="889">IF(C79="","",IF(C79="неопр",2,1))</f>
        <v/>
      </c>
      <c r="D80" s="23" t="str">
        <f t="shared" ref="D80" si="890">IF(D79="","",IF(D79="морат",2,1))</f>
        <v/>
      </c>
      <c r="E80" s="23" t="str">
        <f t="shared" ref="E80" si="891">IF(E79="","",IF(E79="морат",2,1))</f>
        <v/>
      </c>
      <c r="F80" s="23" t="str">
        <f t="shared" ref="F80" si="892">IF(F79="","",IF(F79="навяз",2,1))</f>
        <v/>
      </c>
      <c r="G80" s="23" t="str">
        <f t="shared" ref="G80" si="893">IF(G79="","",IF(G79="морат",2,1))</f>
        <v/>
      </c>
      <c r="H80" s="23" t="str">
        <f t="shared" ref="H80" si="894">IF(H79="","",IF(H79="сформ",2,1))</f>
        <v/>
      </c>
      <c r="I80" s="23" t="str">
        <f t="shared" ref="I80" si="895">IF(I79="","",IF(I79="навяз",2,1))</f>
        <v/>
      </c>
      <c r="J80" s="23" t="str">
        <f t="shared" ref="J80" si="896">IF(J79="","",IF(J79="неопр",2,1))</f>
        <v/>
      </c>
      <c r="K80" s="23" t="str">
        <f t="shared" ref="K80" si="897">IF(K79="","",IF(K79="сформ",2,1))</f>
        <v/>
      </c>
      <c r="L80" s="23" t="str">
        <f t="shared" ref="L80" si="898">IF(L79="","",IF(L79="навяз",2,1))</f>
        <v/>
      </c>
      <c r="M80" s="23" t="str">
        <f t="shared" ref="M80" si="899">IF(M79="","",IF(M79="неопр",2,1))</f>
        <v/>
      </c>
      <c r="N80" s="23" t="str">
        <f t="shared" ref="N80" si="900">IF(N79="","",IF(N79="навяз",2,1))</f>
        <v/>
      </c>
      <c r="O80" s="23" t="str">
        <f t="shared" ref="O80" si="901">IF(O79="","",IF(O79="неопр",2,1))</f>
        <v/>
      </c>
      <c r="P80" s="23" t="str">
        <f t="shared" ref="P80" si="902">IF(P79="","",IF(P79="морат",2,1))</f>
        <v/>
      </c>
      <c r="Q80" s="23" t="str">
        <f t="shared" ref="Q80" si="903">IF(Q79="","",IF(Q79="сформ",2,1))</f>
        <v/>
      </c>
      <c r="R80" s="23" t="str">
        <f t="shared" ref="R80" si="904">IF(R79="","",IF(R79="морат",2,1))</f>
        <v/>
      </c>
      <c r="S80" s="23" t="str">
        <f t="shared" ref="S80" si="905">IF(S79="","",IF(S79="неопр",2,1))</f>
        <v/>
      </c>
      <c r="T80" s="23" t="str">
        <f t="shared" ref="T80" si="906">IF(T79="","",IF(T79="морат",2,1))</f>
        <v/>
      </c>
      <c r="U80" s="23" t="str">
        <f t="shared" ref="U80" si="907">IF(U79="","",IF(U79="сформ",2,1))</f>
        <v/>
      </c>
      <c r="V80" s="23" t="str">
        <f t="shared" ref="V80" si="908">IF(V79="","",IF(V79="сформ",2,1))</f>
        <v/>
      </c>
      <c r="W80" s="75"/>
      <c r="X80" s="75"/>
      <c r="Y80" s="75"/>
      <c r="Z80" s="75"/>
    </row>
    <row r="81" spans="1:26" x14ac:dyDescent="0.25">
      <c r="A81" s="76">
        <v>40</v>
      </c>
      <c r="B81" s="77" t="str">
        <f>IF(VLOOKUP(A81,ответы,2,FALSE)="","",VLOOKUP(A81,ответы,2,FALSE))</f>
        <v/>
      </c>
      <c r="C81" s="27" t="str">
        <f>IF('Данные из бланков'!D41="а","неопр",IF('Данные из бланков'!D41="б","навяз",IF('Данные из бланков'!D41="г","морат",IF('Данные из бланков'!D41="в","сформ",""))))</f>
        <v/>
      </c>
      <c r="D81" s="27" t="str">
        <f>IF('Данные из бланков'!E41="г","неопр",IF('Данные из бланков'!E41="б","навяз",IF('Данные из бланков'!E41="а","морат",IF('Данные из бланков'!E41="в","сформ",""))))</f>
        <v/>
      </c>
      <c r="E81" s="27" t="str">
        <f>IF('Данные из бланков'!F41="в","неопр",IF('Данные из бланков'!F41="б","навяз",IF('Данные из бланков'!F41="а","морат",IF('Данные из бланков'!F41="г","сформ",""))))</f>
        <v/>
      </c>
      <c r="F81" s="27" t="str">
        <f>IF('Данные из бланков'!G41="в","неопр",IF('Данные из бланков'!G41="а","навяз",IF('Данные из бланков'!G41="б","морат",IF('Данные из бланков'!G41="г","сформ",""))))</f>
        <v/>
      </c>
      <c r="G81" s="27" t="str">
        <f>IF('Данные из бланков'!H41="в","неопр",IF('Данные из бланков'!H41="а","навяз",IF('Данные из бланков'!H41="б","морат",IF('Данные из бланков'!H41="г","сформ",""))))</f>
        <v/>
      </c>
      <c r="H81" s="27" t="str">
        <f>IF('Данные из бланков'!I41="в","неопр",IF('Данные из бланков'!I41="а","навяз",IF('Данные из бланков'!I41="г","морат",IF('Данные из бланков'!I41="б","сформ",""))))</f>
        <v/>
      </c>
      <c r="I81" s="27" t="str">
        <f>IF('Данные из бланков'!J41="а","неопр",IF('Данные из бланков'!J41="б","навяз",IF('Данные из бланков'!J41="в","морат",IF('Данные из бланков'!J41="г","сформ",""))))</f>
        <v/>
      </c>
      <c r="J81" s="27" t="str">
        <f>IF('Данные из бланков'!K41="б","неопр",IF('Данные из бланков'!K41="а","навяз",IF('Данные из бланков'!K41="в","морат",IF('Данные из бланков'!K41="г","сформ",""))))</f>
        <v/>
      </c>
      <c r="K81" s="27" t="str">
        <f>IF('Данные из бланков'!L41="а","неопр",IF('Данные из бланков'!L41="в","навяз",IF('Данные из бланков'!L41="г","морат",IF('Данные из бланков'!L41="б","сформ",""))))</f>
        <v/>
      </c>
      <c r="L81" s="27" t="str">
        <f>IF('Данные из бланков'!M41="в","неопр",IF('Данные из бланков'!M41="б","навяз",IF('Данные из бланков'!M41="а","морат",IF('Данные из бланков'!M41="г","сформ",""))))</f>
        <v/>
      </c>
      <c r="M81" s="27" t="str">
        <f>IF('Данные из бланков'!N41="в","неопр",IF('Данные из бланков'!N41="б","навяз",IF('Данные из бланков'!N41="г","морат",IF('Данные из бланков'!N41="а","сформ",""))))</f>
        <v/>
      </c>
      <c r="N81" s="27" t="str">
        <f>IF('Данные из бланков'!O41="б","неопр",IF('Данные из бланков'!O41="в","навяз",IF('Данные из бланков'!O41="а","морат",IF('Данные из бланков'!O41="г","сформ",""))))</f>
        <v/>
      </c>
      <c r="O81" s="27" t="str">
        <f>IF('Данные из бланков'!P41="в","неопр",IF('Данные из бланков'!P41="б","навяз",IF('Данные из бланков'!P41="а","морат",IF('Данные из бланков'!P41="г","сформ",""))))</f>
        <v/>
      </c>
      <c r="P81" s="27" t="str">
        <f>IF('Данные из бланков'!Q41="г","неопр",IF('Данные из бланков'!Q41="а","навяз",IF('Данные из бланков'!Q41="в","морат",IF('Данные из бланков'!Q41="б","сформ",""))))</f>
        <v/>
      </c>
      <c r="Q81" s="27" t="str">
        <f>IF('Данные из бланков'!R41="б","неопр",IF('Данные из бланков'!R41="а","навяз",IF('Данные из бланков'!R41="г","морат",IF('Данные из бланков'!R41="в","сформ",""))))</f>
        <v/>
      </c>
      <c r="R81" s="27" t="str">
        <f>IF('Данные из бланков'!S41="б","неопр",IF('Данные из бланков'!S41="а","навяз",IF('Данные из бланков'!S41="г","морат",IF('Данные из бланков'!S41="в","сформ",""))))</f>
        <v/>
      </c>
      <c r="S81" s="27" t="str">
        <f>IF('Данные из бланков'!T41="г","неопр",IF('Данные из бланков'!T41="а","навяз",IF('Данные из бланков'!T41="в","морат",IF('Данные из бланков'!T41="б","сформ",""))))</f>
        <v/>
      </c>
      <c r="T81" s="27" t="str">
        <f>IF('Данные из бланков'!U41="в","неопр",IF('Данные из бланков'!U41="а","навяз",IF('Данные из бланков'!U41="г","морат",IF('Данные из бланков'!U41="б","сформ",""))))</f>
        <v/>
      </c>
      <c r="U81" s="27" t="str">
        <f>IF('Данные из бланков'!V41="в","неопр",IF('Данные из бланков'!V41="б","навяз",IF('Данные из бланков'!V41="а","морат",IF('Данные из бланков'!V41="г","сформ",""))))</f>
        <v/>
      </c>
      <c r="V81" s="27" t="str">
        <f>IF('Данные из бланков'!W41="а","неопр",IF('Данные из бланков'!W41="в","навяз",IF('Данные из бланков'!W41="б","морат",IF('Данные из бланков'!W41="г","сформ",""))))</f>
        <v/>
      </c>
      <c r="W81" s="75">
        <f t="shared" ref="W81" si="909">SUMIFS($C82:$V82,$C81:$V81,W$1)</f>
        <v>0</v>
      </c>
      <c r="X81" s="75">
        <f t="shared" ref="X81" si="910">SUMIFS($C82:$V82,$C81:$V81,X$1)</f>
        <v>0</v>
      </c>
      <c r="Y81" s="75">
        <f t="shared" ref="Y81" si="911">SUMIFS($C82:$V82,$C81:$V81,Y$1)</f>
        <v>0</v>
      </c>
      <c r="Z81" s="75">
        <f>SUMIFS($C82:$V82,$C81:$V81,Z$1)</f>
        <v>0</v>
      </c>
    </row>
    <row r="82" spans="1:26" x14ac:dyDescent="0.25">
      <c r="A82" s="76"/>
      <c r="B82" s="77"/>
      <c r="C82" s="23" t="str">
        <f>IF(C81="","",IF(C81="неопр",2,1))</f>
        <v/>
      </c>
      <c r="D82" s="23" t="str">
        <f t="shared" ref="D82" si="912">IF(D81="","",IF(D81="морат",2,1))</f>
        <v/>
      </c>
      <c r="E82" s="23" t="str">
        <f t="shared" ref="E82" si="913">IF(E81="","",IF(E81="морат",2,1))</f>
        <v/>
      </c>
      <c r="F82" s="23" t="str">
        <f t="shared" ref="F82" si="914">IF(F81="","",IF(F81="навяз",2,1))</f>
        <v/>
      </c>
      <c r="G82" s="23" t="str">
        <f t="shared" ref="G82" si="915">IF(G81="","",IF(G81="морат",2,1))</f>
        <v/>
      </c>
      <c r="H82" s="23" t="str">
        <f t="shared" ref="H82" si="916">IF(H81="","",IF(H81="сформ",2,1))</f>
        <v/>
      </c>
      <c r="I82" s="23" t="str">
        <f t="shared" ref="I82" si="917">IF(I81="","",IF(I81="навяз",2,1))</f>
        <v/>
      </c>
      <c r="J82" s="23" t="str">
        <f t="shared" ref="J82" si="918">IF(J81="","",IF(J81="неопр",2,1))</f>
        <v/>
      </c>
      <c r="K82" s="23" t="str">
        <f t="shared" ref="K82" si="919">IF(K81="","",IF(K81="сформ",2,1))</f>
        <v/>
      </c>
      <c r="L82" s="23" t="str">
        <f t="shared" ref="L82" si="920">IF(L81="","",IF(L81="навяз",2,1))</f>
        <v/>
      </c>
      <c r="M82" s="23" t="str">
        <f t="shared" ref="M82" si="921">IF(M81="","",IF(M81="неопр",2,1))</f>
        <v/>
      </c>
      <c r="N82" s="23" t="str">
        <f t="shared" ref="N82" si="922">IF(N81="","",IF(N81="навяз",2,1))</f>
        <v/>
      </c>
      <c r="O82" s="23" t="str">
        <f t="shared" ref="O82" si="923">IF(O81="","",IF(O81="неопр",2,1))</f>
        <v/>
      </c>
      <c r="P82" s="23" t="str">
        <f t="shared" ref="P82" si="924">IF(P81="","",IF(P81="морат",2,1))</f>
        <v/>
      </c>
      <c r="Q82" s="23" t="str">
        <f t="shared" ref="Q82" si="925">IF(Q81="","",IF(Q81="сформ",2,1))</f>
        <v/>
      </c>
      <c r="R82" s="23" t="str">
        <f t="shared" ref="R82" si="926">IF(R81="","",IF(R81="морат",2,1))</f>
        <v/>
      </c>
      <c r="S82" s="23" t="str">
        <f t="shared" ref="S82" si="927">IF(S81="","",IF(S81="неопр",2,1))</f>
        <v/>
      </c>
      <c r="T82" s="23" t="str">
        <f t="shared" ref="T82" si="928">IF(T81="","",IF(T81="морат",2,1))</f>
        <v/>
      </c>
      <c r="U82" s="23" t="str">
        <f t="shared" ref="U82" si="929">IF(U81="","",IF(U81="сформ",2,1))</f>
        <v/>
      </c>
      <c r="V82" s="23" t="str">
        <f t="shared" ref="V82" si="930">IF(V81="","",IF(V81="сформ",2,1))</f>
        <v/>
      </c>
      <c r="W82" s="75"/>
      <c r="X82" s="75"/>
      <c r="Y82" s="75"/>
      <c r="Z82" s="75"/>
    </row>
  </sheetData>
  <sheetProtection password="CF7A" sheet="1" objects="1" scenarios="1" formatCells="0" formatColumns="0" formatRows="0"/>
  <mergeCells count="240">
    <mergeCell ref="X79:X80"/>
    <mergeCell ref="Y79:Y80"/>
    <mergeCell ref="Z79:Z80"/>
    <mergeCell ref="X81:X82"/>
    <mergeCell ref="Y81:Y82"/>
    <mergeCell ref="Z81:Z82"/>
    <mergeCell ref="X75:X76"/>
    <mergeCell ref="Y75:Y76"/>
    <mergeCell ref="Z75:Z76"/>
    <mergeCell ref="X77:X78"/>
    <mergeCell ref="Y77:Y78"/>
    <mergeCell ref="Z77:Z78"/>
    <mergeCell ref="X71:X72"/>
    <mergeCell ref="Y71:Y72"/>
    <mergeCell ref="Z71:Z72"/>
    <mergeCell ref="X73:X74"/>
    <mergeCell ref="Y73:Y74"/>
    <mergeCell ref="Z73:Z74"/>
    <mergeCell ref="X67:X68"/>
    <mergeCell ref="Y67:Y68"/>
    <mergeCell ref="Z67:Z68"/>
    <mergeCell ref="X69:X70"/>
    <mergeCell ref="Y69:Y70"/>
    <mergeCell ref="Z69:Z70"/>
    <mergeCell ref="X63:X64"/>
    <mergeCell ref="Y63:Y64"/>
    <mergeCell ref="Z63:Z64"/>
    <mergeCell ref="X65:X66"/>
    <mergeCell ref="Y65:Y66"/>
    <mergeCell ref="Z65:Z66"/>
    <mergeCell ref="X59:X60"/>
    <mergeCell ref="Y59:Y60"/>
    <mergeCell ref="Z59:Z60"/>
    <mergeCell ref="X61:X62"/>
    <mergeCell ref="Y61:Y62"/>
    <mergeCell ref="Z61:Z62"/>
    <mergeCell ref="X55:X56"/>
    <mergeCell ref="Y55:Y56"/>
    <mergeCell ref="Z55:Z56"/>
    <mergeCell ref="X57:X58"/>
    <mergeCell ref="Y57:Y58"/>
    <mergeCell ref="Z57:Z58"/>
    <mergeCell ref="X51:X52"/>
    <mergeCell ref="Y51:Y52"/>
    <mergeCell ref="Z51:Z52"/>
    <mergeCell ref="X53:X54"/>
    <mergeCell ref="Y53:Y54"/>
    <mergeCell ref="Z53:Z54"/>
    <mergeCell ref="Z47:Z48"/>
    <mergeCell ref="X49:X50"/>
    <mergeCell ref="Y49:Y50"/>
    <mergeCell ref="Z49:Z50"/>
    <mergeCell ref="Y41:Y42"/>
    <mergeCell ref="Z41:Z42"/>
    <mergeCell ref="X43:X44"/>
    <mergeCell ref="Y43:Y44"/>
    <mergeCell ref="Z43:Z44"/>
    <mergeCell ref="X45:X46"/>
    <mergeCell ref="Y45:Y46"/>
    <mergeCell ref="Z45:Z46"/>
    <mergeCell ref="W77:W78"/>
    <mergeCell ref="W79:W80"/>
    <mergeCell ref="W81:W82"/>
    <mergeCell ref="X37:X38"/>
    <mergeCell ref="Y37:Y38"/>
    <mergeCell ref="Z37:Z38"/>
    <mergeCell ref="X39:X40"/>
    <mergeCell ref="Y39:Y40"/>
    <mergeCell ref="Z39:Z40"/>
    <mergeCell ref="X41:X42"/>
    <mergeCell ref="W65:W66"/>
    <mergeCell ref="W67:W68"/>
    <mergeCell ref="W69:W70"/>
    <mergeCell ref="W71:W72"/>
    <mergeCell ref="W73:W74"/>
    <mergeCell ref="W75:W76"/>
    <mergeCell ref="W53:W54"/>
    <mergeCell ref="W55:W56"/>
    <mergeCell ref="W57:W58"/>
    <mergeCell ref="W59:W60"/>
    <mergeCell ref="W61:W62"/>
    <mergeCell ref="W63:W64"/>
    <mergeCell ref="X47:X48"/>
    <mergeCell ref="Y47:Y48"/>
    <mergeCell ref="A81:A82"/>
    <mergeCell ref="B81:B82"/>
    <mergeCell ref="W37:W38"/>
    <mergeCell ref="W39:W40"/>
    <mergeCell ref="W41:W42"/>
    <mergeCell ref="W43:W44"/>
    <mergeCell ref="W45:W46"/>
    <mergeCell ref="W47:W48"/>
    <mergeCell ref="W49:W50"/>
    <mergeCell ref="W51:W5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W35:W36"/>
    <mergeCell ref="X35:X36"/>
    <mergeCell ref="Y35:Y36"/>
    <mergeCell ref="Z35:Z36"/>
    <mergeCell ref="A3:A4"/>
    <mergeCell ref="B3:B4"/>
    <mergeCell ref="A5:A6"/>
    <mergeCell ref="B5:B6"/>
    <mergeCell ref="A7:A8"/>
    <mergeCell ref="B7:B8"/>
    <mergeCell ref="W31:W32"/>
    <mergeCell ref="X31:X32"/>
    <mergeCell ref="Y31:Y32"/>
    <mergeCell ref="Z31:Z32"/>
    <mergeCell ref="W33:W34"/>
    <mergeCell ref="X33:X34"/>
    <mergeCell ref="Y33:Y34"/>
    <mergeCell ref="Z33:Z34"/>
    <mergeCell ref="W27:W28"/>
    <mergeCell ref="X27:X28"/>
    <mergeCell ref="Y27:Y28"/>
    <mergeCell ref="Z27:Z28"/>
    <mergeCell ref="W29:W30"/>
    <mergeCell ref="X29:X30"/>
    <mergeCell ref="Y29:Y30"/>
    <mergeCell ref="Z29:Z30"/>
    <mergeCell ref="W23:W24"/>
    <mergeCell ref="X23:X24"/>
    <mergeCell ref="Y23:Y24"/>
    <mergeCell ref="Z23:Z24"/>
    <mergeCell ref="W25:W26"/>
    <mergeCell ref="X25:X26"/>
    <mergeCell ref="Y25:Y26"/>
    <mergeCell ref="Z25:Z26"/>
    <mergeCell ref="W19:W20"/>
    <mergeCell ref="X19:X20"/>
    <mergeCell ref="Y19:Y20"/>
    <mergeCell ref="Z19:Z20"/>
    <mergeCell ref="W21:W22"/>
    <mergeCell ref="X21:X22"/>
    <mergeCell ref="Y21:Y22"/>
    <mergeCell ref="Z21:Z22"/>
    <mergeCell ref="W15:W16"/>
    <mergeCell ref="X15:X16"/>
    <mergeCell ref="Y15:Y16"/>
    <mergeCell ref="Z15:Z16"/>
    <mergeCell ref="W17:W18"/>
    <mergeCell ref="X17:X18"/>
    <mergeCell ref="Y17:Y18"/>
    <mergeCell ref="Z17:Z18"/>
    <mergeCell ref="W13:W14"/>
    <mergeCell ref="X13:X14"/>
    <mergeCell ref="Y13:Y14"/>
    <mergeCell ref="Z13:Z14"/>
    <mergeCell ref="W7:W8"/>
    <mergeCell ref="X7:X8"/>
    <mergeCell ref="Y7:Y8"/>
    <mergeCell ref="Z7:Z8"/>
    <mergeCell ref="W9:W10"/>
    <mergeCell ref="X9:X10"/>
    <mergeCell ref="Y9:Y10"/>
    <mergeCell ref="Z9:Z10"/>
    <mergeCell ref="W3:W4"/>
    <mergeCell ref="X3:X4"/>
    <mergeCell ref="Y3:Y4"/>
    <mergeCell ref="Z3:Z4"/>
    <mergeCell ref="W5:W6"/>
    <mergeCell ref="X5:X6"/>
    <mergeCell ref="Y5:Y6"/>
    <mergeCell ref="Z5:Z6"/>
    <mergeCell ref="W11:W12"/>
    <mergeCell ref="X11:X12"/>
    <mergeCell ref="Y11:Y12"/>
    <mergeCell ref="Z11:Z12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1" manualBreakCount="1">
    <brk id="44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44"/>
  <sheetViews>
    <sheetView topLeftCell="C1" zoomScaleNormal="100" workbookViewId="0">
      <pane ySplit="3" topLeftCell="A4" activePane="bottomLeft" state="frozen"/>
      <selection pane="bottomLeft" activeCell="G44" sqref="G44"/>
    </sheetView>
  </sheetViews>
  <sheetFormatPr defaultRowHeight="15" x14ac:dyDescent="0.25"/>
  <cols>
    <col min="1" max="1" width="5" customWidth="1"/>
    <col min="2" max="2" width="21.85546875" customWidth="1"/>
    <col min="3" max="3" width="8" customWidth="1"/>
    <col min="4" max="4" width="37.28515625" customWidth="1"/>
    <col min="5" max="5" width="36.5703125" customWidth="1"/>
    <col min="6" max="6" width="50.7109375" customWidth="1"/>
    <col min="7" max="7" width="39.140625" customWidth="1"/>
  </cols>
  <sheetData>
    <row r="1" spans="1:7" ht="15" customHeight="1" x14ac:dyDescent="0.25">
      <c r="D1" s="78" t="s">
        <v>51</v>
      </c>
      <c r="E1" s="78"/>
      <c r="F1" s="78"/>
      <c r="G1" s="78"/>
    </row>
    <row r="2" spans="1:7" s="3" customFormat="1" ht="24.75" customHeight="1" x14ac:dyDescent="0.25">
      <c r="A2" s="79" t="s">
        <v>0</v>
      </c>
      <c r="B2" s="79" t="s">
        <v>1</v>
      </c>
      <c r="C2" s="79" t="s">
        <v>53</v>
      </c>
      <c r="D2" s="4" t="s">
        <v>10</v>
      </c>
      <c r="E2" s="4" t="s">
        <v>12</v>
      </c>
      <c r="F2" s="4" t="s">
        <v>14</v>
      </c>
      <c r="G2" s="4" t="s">
        <v>16</v>
      </c>
    </row>
    <row r="3" spans="1:7" s="2" customFormat="1" ht="158.25" customHeight="1" x14ac:dyDescent="0.2">
      <c r="A3" s="79"/>
      <c r="B3" s="79"/>
      <c r="C3" s="79"/>
      <c r="D3" s="5" t="s">
        <v>11</v>
      </c>
      <c r="E3" s="5" t="s">
        <v>13</v>
      </c>
      <c r="F3" s="5" t="s">
        <v>15</v>
      </c>
      <c r="G3" s="5" t="s">
        <v>17</v>
      </c>
    </row>
    <row r="4" spans="1:7" x14ac:dyDescent="0.25">
      <c r="A4" s="1">
        <v>1</v>
      </c>
      <c r="B4" s="15" t="str">
        <f>IF(VLOOKUP($A4,ответы,2,FALSE)="","",VLOOKUP($A4,ответы,2,FALSE))</f>
        <v/>
      </c>
      <c r="C4" s="14" t="str">
        <f t="shared" ref="C4:C43" si="0">IF(VLOOKUP($A4,ответы,3,FALSE)="","",VLOOKUP($A4,ответы,3,FALSE))</f>
        <v/>
      </c>
      <c r="D4" s="18" t="str">
        <f>IF($B4="","",IF('Баллы и сумма'!W3&lt;=Лист3!J$2,Лист3!$N$2,IF('Баллы и сумма'!W3&gt;=Лист3!F$6,Лист3!$N$6,IF(AND('Баллы и сумма'!W3&gt;=Лист3!F$3,'Баллы и сумма'!W3&lt;=Лист3!J$3),Лист3!$N$3,IF(AND('Баллы и сумма'!W3&gt;=Лист3!F$4,'Баллы и сумма'!W3&lt;=Лист3!J$4),Лист3!$N$4,IF(AND('Баллы и сумма'!W3&gt;=Лист3!F$5,'Баллы и сумма'!W3&lt;=Лист3!J$5),Лист3!$N$5))))))</f>
        <v/>
      </c>
      <c r="E4" s="18" t="str">
        <f>IF($B4="","",IF('Баллы и сумма'!X3&lt;=Лист3!K$2,Лист3!$N$2,IF('Баллы и сумма'!X3&gt;=Лист3!G$6,Лист3!$N$6,IF(AND('Баллы и сумма'!X3&gt;=Лист3!G$3,'Баллы и сумма'!X3&lt;=Лист3!K$3),Лист3!$N$3,IF(AND('Баллы и сумма'!X3&gt;=Лист3!G$4,'Баллы и сумма'!X3&lt;=Лист3!K$4),Лист3!$N$4,IF(AND('Баллы и сумма'!X3&gt;=Лист3!G$5,'Баллы и сумма'!X3&lt;=Лист3!K$5),Лист3!$N$5))))))</f>
        <v/>
      </c>
      <c r="F4" s="18" t="str">
        <f>IF($B4="","",IF('Баллы и сумма'!Y3&lt;=Лист3!L$2,Лист3!$N$2,IF('Баллы и сумма'!Y3&gt;=Лист3!H$6,Лист3!$N$6,IF(AND('Баллы и сумма'!Y3&gt;=Лист3!H$3,'Баллы и сумма'!Y3&lt;=Лист3!L$3),Лист3!$N$3,IF(AND('Баллы и сумма'!Y3&gt;=Лист3!H$4,'Баллы и сумма'!Y3&lt;=Лист3!L$4),Лист3!$N$4,IF(AND('Баллы и сумма'!Y3&gt;=Лист3!H$5,'Баллы и сумма'!Y3&lt;=Лист3!L$5),Лист3!$N$5))))))</f>
        <v/>
      </c>
      <c r="G4" s="18" t="str">
        <f>IF($B4="","",IF('Баллы и сумма'!Z3&lt;=Лист3!M$2,Лист3!$N$2,IF('Баллы и сумма'!Z3&gt;=Лист3!I$6,Лист3!$N$6,IF(AND('Баллы и сумма'!Z3&gt;=Лист3!I$3,'Баллы и сумма'!Z3&lt;=Лист3!M$3),Лист3!$N$3,IF(AND('Баллы и сумма'!Z3&gt;=Лист3!I$4,'Баллы и сумма'!Z3&lt;=Лист3!M$4),Лист3!$N$4,IF(AND('Баллы и сумма'!Z3&gt;=Лист3!I$5,'Баллы и сумма'!Z3&lt;=Лист3!M$5),Лист3!$N$5))))))</f>
        <v/>
      </c>
    </row>
    <row r="5" spans="1:7" x14ac:dyDescent="0.25">
      <c r="A5" s="1">
        <v>2</v>
      </c>
      <c r="B5" s="15" t="str">
        <f t="shared" ref="B5:B43" si="1">IF(VLOOKUP(A5,ответы,2,FALSE)="","",VLOOKUP(A5,ответы,2,FALSE))</f>
        <v/>
      </c>
      <c r="C5" s="14" t="str">
        <f t="shared" si="0"/>
        <v/>
      </c>
      <c r="D5" s="18" t="str">
        <f>IF($B5="","",IF('Баллы и сумма'!W5&lt;=Лист3!J$2,Лист3!$N$2,IF('Баллы и сумма'!W5&gt;=Лист3!F$6,Лист3!$N$6,IF(AND('Баллы и сумма'!W5&gt;=Лист3!F$3,'Баллы и сумма'!W5&lt;=Лист3!J$3),Лист3!$N$3,IF(AND('Баллы и сумма'!W5&gt;=Лист3!F$4,'Баллы и сумма'!W5&lt;=Лист3!J$4),Лист3!$N$4,IF(AND('Баллы и сумма'!W5&gt;=Лист3!F$5,'Баллы и сумма'!W5&lt;=Лист3!J$5),Лист3!$N$5))))))</f>
        <v/>
      </c>
      <c r="E5" s="18" t="str">
        <f>IF($B5="","",IF('Баллы и сумма'!X5&lt;=Лист3!K$2,Лист3!$N$2,IF('Баллы и сумма'!X5&gt;=Лист3!G$6,Лист3!$N$6,IF(AND('Баллы и сумма'!X5&gt;=Лист3!G$3,'Баллы и сумма'!X5&lt;=Лист3!K$3),Лист3!$N$3,IF(AND('Баллы и сумма'!X5&gt;=Лист3!G$4,'Баллы и сумма'!X5&lt;=Лист3!K$4),Лист3!$N$4,IF(AND('Баллы и сумма'!X5&gt;=Лист3!G$5,'Баллы и сумма'!X5&lt;=Лист3!K$5),Лист3!$N$5))))))</f>
        <v/>
      </c>
      <c r="F5" s="18" t="str">
        <f>IF($B5="","",IF('Баллы и сумма'!Y5&lt;=Лист3!L$2,Лист3!$N$2,IF('Баллы и сумма'!Y5&gt;=Лист3!H$6,Лист3!$N$6,IF(AND('Баллы и сумма'!Y5&gt;=Лист3!H$3,'Баллы и сумма'!Y5&lt;=Лист3!L$3),Лист3!$N$3,IF(AND('Баллы и сумма'!Y5&gt;=Лист3!H$4,'Баллы и сумма'!Y5&lt;=Лист3!L$4),Лист3!$N$4,IF(AND('Баллы и сумма'!Y5&gt;=Лист3!H$5,'Баллы и сумма'!Y5&lt;=Лист3!L$5),Лист3!$N$5))))))</f>
        <v/>
      </c>
      <c r="G5" s="18" t="str">
        <f>IF($B5="","",IF('Баллы и сумма'!Z5&lt;=Лист3!M$2,Лист3!$N$2,IF('Баллы и сумма'!Z5&gt;=Лист3!I$6,Лист3!$N$6,IF(AND('Баллы и сумма'!Z5&gt;=Лист3!I$3,'Баллы и сумма'!Z5&lt;=Лист3!M$3),Лист3!$N$3,IF(AND('Баллы и сумма'!Z5&gt;=Лист3!I$4,'Баллы и сумма'!Z5&lt;=Лист3!M$4),Лист3!$N$4,IF(AND('Баллы и сумма'!Z5&gt;=Лист3!I$5,'Баллы и сумма'!Z5&lt;=Лист3!M$5),Лист3!$N$5))))))</f>
        <v/>
      </c>
    </row>
    <row r="6" spans="1:7" x14ac:dyDescent="0.25">
      <c r="A6" s="1">
        <v>3</v>
      </c>
      <c r="B6" s="15" t="str">
        <f t="shared" si="1"/>
        <v/>
      </c>
      <c r="C6" s="14" t="str">
        <f t="shared" si="0"/>
        <v/>
      </c>
      <c r="D6" s="18" t="str">
        <f>IF($B6="","",IF('Баллы и сумма'!W7&lt;=Лист3!J$2,Лист3!$N$2,IF('Баллы и сумма'!W7&gt;=Лист3!F$6,Лист3!$N$6,IF(AND('Баллы и сумма'!W7&gt;=Лист3!F$3,'Баллы и сумма'!W7&lt;=Лист3!J$3),Лист3!$N$3,IF(AND('Баллы и сумма'!W7&gt;=Лист3!F$4,'Баллы и сумма'!W7&lt;=Лист3!J$4),Лист3!$N$4,IF(AND('Баллы и сумма'!W7&gt;=Лист3!F$5,'Баллы и сумма'!W7&lt;=Лист3!J$5),Лист3!$N$5))))))</f>
        <v/>
      </c>
      <c r="E6" s="18" t="str">
        <f>IF($B6="","",IF('Баллы и сумма'!X7&lt;=Лист3!K$2,Лист3!$N$2,IF('Баллы и сумма'!X7&gt;=Лист3!G$6,Лист3!$N$6,IF(AND('Баллы и сумма'!X7&gt;=Лист3!G$3,'Баллы и сумма'!X7&lt;=Лист3!K$3),Лист3!$N$3,IF(AND('Баллы и сумма'!X7&gt;=Лист3!G$4,'Баллы и сумма'!X7&lt;=Лист3!K$4),Лист3!$N$4,IF(AND('Баллы и сумма'!X7&gt;=Лист3!G$5,'Баллы и сумма'!X7&lt;=Лист3!K$5),Лист3!$N$5))))))</f>
        <v/>
      </c>
      <c r="F6" s="18" t="str">
        <f>IF($B6="","",IF('Баллы и сумма'!Y7&lt;=Лист3!L$2,Лист3!$N$2,IF('Баллы и сумма'!Y7&gt;=Лист3!H$6,Лист3!$N$6,IF(AND('Баллы и сумма'!Y7&gt;=Лист3!H$3,'Баллы и сумма'!Y7&lt;=Лист3!L$3),Лист3!$N$3,IF(AND('Баллы и сумма'!Y7&gt;=Лист3!H$4,'Баллы и сумма'!Y7&lt;=Лист3!L$4),Лист3!$N$4,IF(AND('Баллы и сумма'!Y7&gt;=Лист3!H$5,'Баллы и сумма'!Y7&lt;=Лист3!L$5),Лист3!$N$5))))))</f>
        <v/>
      </c>
      <c r="G6" s="18" t="str">
        <f>IF($B6="","",IF('Баллы и сумма'!Z7&lt;=Лист3!M$2,Лист3!$N$2,IF('Баллы и сумма'!Z7&gt;=Лист3!I$6,Лист3!$N$6,IF(AND('Баллы и сумма'!Z7&gt;=Лист3!I$3,'Баллы и сумма'!Z7&lt;=Лист3!M$3),Лист3!$N$3,IF(AND('Баллы и сумма'!Z7&gt;=Лист3!I$4,'Баллы и сумма'!Z7&lt;=Лист3!M$4),Лист3!$N$4,IF(AND('Баллы и сумма'!Z7&gt;=Лист3!I$5,'Баллы и сумма'!Z7&lt;=Лист3!M$5),Лист3!$N$5))))))</f>
        <v/>
      </c>
    </row>
    <row r="7" spans="1:7" x14ac:dyDescent="0.25">
      <c r="A7" s="1">
        <v>4</v>
      </c>
      <c r="B7" s="15" t="str">
        <f t="shared" si="1"/>
        <v/>
      </c>
      <c r="C7" s="14" t="str">
        <f t="shared" si="0"/>
        <v/>
      </c>
      <c r="D7" s="18" t="str">
        <f>IF($B7="","",IF('Баллы и сумма'!W9&lt;=Лист3!J$2,Лист3!$N$2,IF('Баллы и сумма'!W9&gt;=Лист3!F$6,Лист3!$N$6,IF(AND('Баллы и сумма'!W9&gt;=Лист3!F$3,'Баллы и сумма'!W9&lt;=Лист3!J$3),Лист3!$N$3,IF(AND('Баллы и сумма'!W9&gt;=Лист3!F$4,'Баллы и сумма'!W9&lt;=Лист3!J$4),Лист3!$N$4,IF(AND('Баллы и сумма'!W9&gt;=Лист3!F$5,'Баллы и сумма'!W9&lt;=Лист3!J$5),Лист3!$N$5))))))</f>
        <v/>
      </c>
      <c r="E7" s="18" t="str">
        <f>IF($B7="","",IF('Баллы и сумма'!X9&lt;=Лист3!K$2,Лист3!$N$2,IF('Баллы и сумма'!X9&gt;=Лист3!G$6,Лист3!$N$6,IF(AND('Баллы и сумма'!X9&gt;=Лист3!G$3,'Баллы и сумма'!X9&lt;=Лист3!K$3),Лист3!$N$3,IF(AND('Баллы и сумма'!X9&gt;=Лист3!G$4,'Баллы и сумма'!X9&lt;=Лист3!K$4),Лист3!$N$4,IF(AND('Баллы и сумма'!X9&gt;=Лист3!G$5,'Баллы и сумма'!X9&lt;=Лист3!K$5),Лист3!$N$5))))))</f>
        <v/>
      </c>
      <c r="F7" s="18" t="str">
        <f>IF($B7="","",IF('Баллы и сумма'!Y9&lt;=Лист3!L$2,Лист3!$N$2,IF('Баллы и сумма'!Y9&gt;=Лист3!H$6,Лист3!$N$6,IF(AND('Баллы и сумма'!Y9&gt;=Лист3!H$3,'Баллы и сумма'!Y9&lt;=Лист3!L$3),Лист3!$N$3,IF(AND('Баллы и сумма'!Y9&gt;=Лист3!H$4,'Баллы и сумма'!Y9&lt;=Лист3!L$4),Лист3!$N$4,IF(AND('Баллы и сумма'!Y9&gt;=Лист3!H$5,'Баллы и сумма'!Y9&lt;=Лист3!L$5),Лист3!$N$5))))))</f>
        <v/>
      </c>
      <c r="G7" s="18" t="str">
        <f>IF($B7="","",IF('Баллы и сумма'!Z9&lt;=Лист3!M$2,Лист3!$N$2,IF('Баллы и сумма'!Z9&gt;=Лист3!I$6,Лист3!$N$6,IF(AND('Баллы и сумма'!Z9&gt;=Лист3!I$3,'Баллы и сумма'!Z9&lt;=Лист3!M$3),Лист3!$N$3,IF(AND('Баллы и сумма'!Z9&gt;=Лист3!I$4,'Баллы и сумма'!Z9&lt;=Лист3!M$4),Лист3!$N$4,IF(AND('Баллы и сумма'!Z9&gt;=Лист3!I$5,'Баллы и сумма'!Z9&lt;=Лист3!M$5),Лист3!$N$5))))))</f>
        <v/>
      </c>
    </row>
    <row r="8" spans="1:7" x14ac:dyDescent="0.25">
      <c r="A8" s="1">
        <v>5</v>
      </c>
      <c r="B8" s="15" t="str">
        <f t="shared" si="1"/>
        <v/>
      </c>
      <c r="C8" s="14" t="str">
        <f t="shared" si="0"/>
        <v/>
      </c>
      <c r="D8" s="18" t="str">
        <f>IF($B8="","",IF('Баллы и сумма'!W11&lt;=Лист3!J$2,Лист3!$N$2,IF('Баллы и сумма'!W11&gt;=Лист3!F$6,Лист3!$N$6,IF(AND('Баллы и сумма'!W11&gt;=Лист3!F$3,'Баллы и сумма'!W11&lt;=Лист3!J$3),Лист3!$N$3,IF(AND('Баллы и сумма'!W11&gt;=Лист3!F$4,'Баллы и сумма'!W11&lt;=Лист3!J$4),Лист3!$N$4,IF(AND('Баллы и сумма'!W11&gt;=Лист3!F$5,'Баллы и сумма'!W11&lt;=Лист3!J$5),Лист3!$N$5))))))</f>
        <v/>
      </c>
      <c r="E8" s="18" t="str">
        <f>IF($B8="","",IF('Баллы и сумма'!X11&lt;=Лист3!K$2,Лист3!$N$2,IF('Баллы и сумма'!X11&gt;=Лист3!G$6,Лист3!$N$6,IF(AND('Баллы и сумма'!X11&gt;=Лист3!G$3,'Баллы и сумма'!X11&lt;=Лист3!K$3),Лист3!$N$3,IF(AND('Баллы и сумма'!X11&gt;=Лист3!G$4,'Баллы и сумма'!X11&lt;=Лист3!K$4),Лист3!$N$4,IF(AND('Баллы и сумма'!X11&gt;=Лист3!G$5,'Баллы и сумма'!X11&lt;=Лист3!K$5),Лист3!$N$5))))))</f>
        <v/>
      </c>
      <c r="F8" s="18" t="str">
        <f>IF($B8="","",IF('Баллы и сумма'!Y11&lt;=Лист3!L$2,Лист3!$N$2,IF('Баллы и сумма'!Y11&gt;=Лист3!H$6,Лист3!$N$6,IF(AND('Баллы и сумма'!Y11&gt;=Лист3!H$3,'Баллы и сумма'!Y11&lt;=Лист3!L$3),Лист3!$N$3,IF(AND('Баллы и сумма'!Y11&gt;=Лист3!H$4,'Баллы и сумма'!Y11&lt;=Лист3!L$4),Лист3!$N$4,IF(AND('Баллы и сумма'!Y11&gt;=Лист3!H$5,'Баллы и сумма'!Y11&lt;=Лист3!L$5),Лист3!$N$5))))))</f>
        <v/>
      </c>
      <c r="G8" s="18" t="str">
        <f>IF($B8="","",IF('Баллы и сумма'!Z11&lt;=Лист3!M$2,Лист3!$N$2,IF('Баллы и сумма'!Z11&gt;=Лист3!I$6,Лист3!$N$6,IF(AND('Баллы и сумма'!Z11&gt;=Лист3!I$3,'Баллы и сумма'!Z11&lt;=Лист3!M$3),Лист3!$N$3,IF(AND('Баллы и сумма'!Z11&gt;=Лист3!I$4,'Баллы и сумма'!Z11&lt;=Лист3!M$4),Лист3!$N$4,IF(AND('Баллы и сумма'!Z11&gt;=Лист3!I$5,'Баллы и сумма'!Z11&lt;=Лист3!M$5),Лист3!$N$5))))))</f>
        <v/>
      </c>
    </row>
    <row r="9" spans="1:7" x14ac:dyDescent="0.25">
      <c r="A9" s="1">
        <v>6</v>
      </c>
      <c r="B9" s="15" t="str">
        <f t="shared" si="1"/>
        <v/>
      </c>
      <c r="C9" s="14" t="str">
        <f t="shared" si="0"/>
        <v/>
      </c>
      <c r="D9" s="18" t="str">
        <f>IF($B9="","",IF('Баллы и сумма'!W13&lt;=Лист3!J$2,Лист3!$N$2,IF('Баллы и сумма'!W13&gt;=Лист3!F$6,Лист3!$N$6,IF(AND('Баллы и сумма'!W13&gt;=Лист3!F$3,'Баллы и сумма'!W13&lt;=Лист3!J$3),Лист3!$N$3,IF(AND('Баллы и сумма'!W13&gt;=Лист3!F$4,'Баллы и сумма'!W13&lt;=Лист3!J$4),Лист3!$N$4,IF(AND('Баллы и сумма'!W13&gt;=Лист3!F$5,'Баллы и сумма'!W13&lt;=Лист3!J$5),Лист3!$N$5))))))</f>
        <v/>
      </c>
      <c r="E9" s="18" t="str">
        <f>IF($B9="","",IF('Баллы и сумма'!X13&lt;=Лист3!K$2,Лист3!$N$2,IF('Баллы и сумма'!X13&gt;=Лист3!G$6,Лист3!$N$6,IF(AND('Баллы и сумма'!X13&gt;=Лист3!G$3,'Баллы и сумма'!X13&lt;=Лист3!K$3),Лист3!$N$3,IF(AND('Баллы и сумма'!X13&gt;=Лист3!G$4,'Баллы и сумма'!X13&lt;=Лист3!K$4),Лист3!$N$4,IF(AND('Баллы и сумма'!X13&gt;=Лист3!G$5,'Баллы и сумма'!X13&lt;=Лист3!K$5),Лист3!$N$5))))))</f>
        <v/>
      </c>
      <c r="F9" s="18" t="str">
        <f>IF($B9="","",IF('Баллы и сумма'!Y13&lt;=Лист3!L$2,Лист3!$N$2,IF('Баллы и сумма'!Y13&gt;=Лист3!H$6,Лист3!$N$6,IF(AND('Баллы и сумма'!Y13&gt;=Лист3!H$3,'Баллы и сумма'!Y13&lt;=Лист3!L$3),Лист3!$N$3,IF(AND('Баллы и сумма'!Y13&gt;=Лист3!H$4,'Баллы и сумма'!Y13&lt;=Лист3!L$4),Лист3!$N$4,IF(AND('Баллы и сумма'!Y13&gt;=Лист3!H$5,'Баллы и сумма'!Y13&lt;=Лист3!L$5),Лист3!$N$5))))))</f>
        <v/>
      </c>
      <c r="G9" s="18" t="str">
        <f>IF($B9="","",IF('Баллы и сумма'!Z13&lt;=Лист3!M$2,Лист3!$N$2,IF('Баллы и сумма'!Z13&gt;=Лист3!I$6,Лист3!$N$6,IF(AND('Баллы и сумма'!Z13&gt;=Лист3!I$3,'Баллы и сумма'!Z13&lt;=Лист3!M$3),Лист3!$N$3,IF(AND('Баллы и сумма'!Z13&gt;=Лист3!I$4,'Баллы и сумма'!Z13&lt;=Лист3!M$4),Лист3!$N$4,IF(AND('Баллы и сумма'!Z13&gt;=Лист3!I$5,'Баллы и сумма'!Z13&lt;=Лист3!M$5),Лист3!$N$5))))))</f>
        <v/>
      </c>
    </row>
    <row r="10" spans="1:7" x14ac:dyDescent="0.25">
      <c r="A10" s="1">
        <v>7</v>
      </c>
      <c r="B10" s="15" t="str">
        <f t="shared" si="1"/>
        <v/>
      </c>
      <c r="C10" s="14" t="str">
        <f t="shared" si="0"/>
        <v/>
      </c>
      <c r="D10" s="18" t="str">
        <f>IF($B10="","",IF('Баллы и сумма'!W15&lt;=Лист3!J$2,Лист3!$N$2,IF('Баллы и сумма'!W15&gt;=Лист3!F$6,Лист3!$N$6,IF(AND('Баллы и сумма'!W15&gt;=Лист3!F$3,'Баллы и сумма'!W15&lt;=Лист3!J$3),Лист3!$N$3,IF(AND('Баллы и сумма'!W15&gt;=Лист3!F$4,'Баллы и сумма'!W15&lt;=Лист3!J$4),Лист3!$N$4,IF(AND('Баллы и сумма'!W15&gt;=Лист3!F$5,'Баллы и сумма'!W15&lt;=Лист3!J$5),Лист3!$N$5))))))</f>
        <v/>
      </c>
      <c r="E10" s="18" t="str">
        <f>IF($B10="","",IF('Баллы и сумма'!X15&lt;=Лист3!K$2,Лист3!$N$2,IF('Баллы и сумма'!X15&gt;=Лист3!G$6,Лист3!$N$6,IF(AND('Баллы и сумма'!X15&gt;=Лист3!G$3,'Баллы и сумма'!X15&lt;=Лист3!K$3),Лист3!$N$3,IF(AND('Баллы и сумма'!X15&gt;=Лист3!G$4,'Баллы и сумма'!X15&lt;=Лист3!K$4),Лист3!$N$4,IF(AND('Баллы и сумма'!X15&gt;=Лист3!G$5,'Баллы и сумма'!X15&lt;=Лист3!K$5),Лист3!$N$5))))))</f>
        <v/>
      </c>
      <c r="F10" s="18" t="str">
        <f>IF($B10="","",IF('Баллы и сумма'!Y15&lt;=Лист3!L$2,Лист3!$N$2,IF('Баллы и сумма'!Y15&gt;=Лист3!H$6,Лист3!$N$6,IF(AND('Баллы и сумма'!Y15&gt;=Лист3!H$3,'Баллы и сумма'!Y15&lt;=Лист3!L$3),Лист3!$N$3,IF(AND('Баллы и сумма'!Y15&gt;=Лист3!H$4,'Баллы и сумма'!Y15&lt;=Лист3!L$4),Лист3!$N$4,IF(AND('Баллы и сумма'!Y15&gt;=Лист3!H$5,'Баллы и сумма'!Y15&lt;=Лист3!L$5),Лист3!$N$5))))))</f>
        <v/>
      </c>
      <c r="G10" s="18" t="str">
        <f>IF($B10="","",IF('Баллы и сумма'!Z15&lt;=Лист3!M$2,Лист3!$N$2,IF('Баллы и сумма'!Z15&gt;=Лист3!I$6,Лист3!$N$6,IF(AND('Баллы и сумма'!Z15&gt;=Лист3!I$3,'Баллы и сумма'!Z15&lt;=Лист3!M$3),Лист3!$N$3,IF(AND('Баллы и сумма'!Z15&gt;=Лист3!I$4,'Баллы и сумма'!Z15&lt;=Лист3!M$4),Лист3!$N$4,IF(AND('Баллы и сумма'!Z15&gt;=Лист3!I$5,'Баллы и сумма'!Z15&lt;=Лист3!M$5),Лист3!$N$5))))))</f>
        <v/>
      </c>
    </row>
    <row r="11" spans="1:7" x14ac:dyDescent="0.25">
      <c r="A11" s="1">
        <v>8</v>
      </c>
      <c r="B11" s="15" t="str">
        <f t="shared" si="1"/>
        <v/>
      </c>
      <c r="C11" s="14" t="str">
        <f t="shared" si="0"/>
        <v/>
      </c>
      <c r="D11" s="18" t="str">
        <f>IF($B11="","",IF('Баллы и сумма'!W17&lt;=Лист3!J$2,Лист3!$N$2,IF('Баллы и сумма'!W17&gt;=Лист3!F$6,Лист3!$N$6,IF(AND('Баллы и сумма'!W17&gt;=Лист3!F$3,'Баллы и сумма'!W17&lt;=Лист3!J$3),Лист3!$N$3,IF(AND('Баллы и сумма'!W17&gt;=Лист3!F$4,'Баллы и сумма'!W17&lt;=Лист3!J$4),Лист3!$N$4,IF(AND('Баллы и сумма'!W17&gt;=Лист3!F$5,'Баллы и сумма'!W17&lt;=Лист3!J$5),Лист3!$N$5))))))</f>
        <v/>
      </c>
      <c r="E11" s="18" t="str">
        <f>IF($B11="","",IF('Баллы и сумма'!X17&lt;=Лист3!K$2,Лист3!$N$2,IF('Баллы и сумма'!X17&gt;=Лист3!G$6,Лист3!$N$6,IF(AND('Баллы и сумма'!X17&gt;=Лист3!G$3,'Баллы и сумма'!X17&lt;=Лист3!K$3),Лист3!$N$3,IF(AND('Баллы и сумма'!X17&gt;=Лист3!G$4,'Баллы и сумма'!X17&lt;=Лист3!K$4),Лист3!$N$4,IF(AND('Баллы и сумма'!X17&gt;=Лист3!G$5,'Баллы и сумма'!X17&lt;=Лист3!K$5),Лист3!$N$5))))))</f>
        <v/>
      </c>
      <c r="F11" s="18" t="str">
        <f>IF($B11="","",IF('Баллы и сумма'!Y17&lt;=Лист3!L$2,Лист3!$N$2,IF('Баллы и сумма'!Y17&gt;=Лист3!H$6,Лист3!$N$6,IF(AND('Баллы и сумма'!Y17&gt;=Лист3!H$3,'Баллы и сумма'!Y17&lt;=Лист3!L$3),Лист3!$N$3,IF(AND('Баллы и сумма'!Y17&gt;=Лист3!H$4,'Баллы и сумма'!Y17&lt;=Лист3!L$4),Лист3!$N$4,IF(AND('Баллы и сумма'!Y17&gt;=Лист3!H$5,'Баллы и сумма'!Y17&lt;=Лист3!L$5),Лист3!$N$5))))))</f>
        <v/>
      </c>
      <c r="G11" s="18" t="str">
        <f>IF($B11="","",IF('Баллы и сумма'!Z17&lt;=Лист3!M$2,Лист3!$N$2,IF('Баллы и сумма'!Z17&gt;=Лист3!I$6,Лист3!$N$6,IF(AND('Баллы и сумма'!Z17&gt;=Лист3!I$3,'Баллы и сумма'!Z17&lt;=Лист3!M$3),Лист3!$N$3,IF(AND('Баллы и сумма'!Z17&gt;=Лист3!I$4,'Баллы и сумма'!Z17&lt;=Лист3!M$4),Лист3!$N$4,IF(AND('Баллы и сумма'!Z17&gt;=Лист3!I$5,'Баллы и сумма'!Z17&lt;=Лист3!M$5),Лист3!$N$5))))))</f>
        <v/>
      </c>
    </row>
    <row r="12" spans="1:7" x14ac:dyDescent="0.25">
      <c r="A12" s="1">
        <v>9</v>
      </c>
      <c r="B12" s="15" t="str">
        <f t="shared" si="1"/>
        <v/>
      </c>
      <c r="C12" s="14" t="str">
        <f t="shared" si="0"/>
        <v/>
      </c>
      <c r="D12" s="18" t="str">
        <f>IF($B12="","",IF('Баллы и сумма'!W19&lt;=Лист3!J$2,Лист3!$N$2,IF('Баллы и сумма'!W19&gt;=Лист3!F$6,Лист3!$N$6,IF(AND('Баллы и сумма'!W19&gt;=Лист3!F$3,'Баллы и сумма'!W19&lt;=Лист3!J$3),Лист3!$N$3,IF(AND('Баллы и сумма'!W19&gt;=Лист3!F$4,'Баллы и сумма'!W19&lt;=Лист3!J$4),Лист3!$N$4,IF(AND('Баллы и сумма'!W19&gt;=Лист3!F$5,'Баллы и сумма'!W19&lt;=Лист3!J$5),Лист3!$N$5))))))</f>
        <v/>
      </c>
      <c r="E12" s="18" t="str">
        <f>IF($B12="","",IF('Баллы и сумма'!X19&lt;=Лист3!K$2,Лист3!$N$2,IF('Баллы и сумма'!X19&gt;=Лист3!G$6,Лист3!$N$6,IF(AND('Баллы и сумма'!X19&gt;=Лист3!G$3,'Баллы и сумма'!X19&lt;=Лист3!K$3),Лист3!$N$3,IF(AND('Баллы и сумма'!X19&gt;=Лист3!G$4,'Баллы и сумма'!X19&lt;=Лист3!K$4),Лист3!$N$4,IF(AND('Баллы и сумма'!X19&gt;=Лист3!G$5,'Баллы и сумма'!X19&lt;=Лист3!K$5),Лист3!$N$5))))))</f>
        <v/>
      </c>
      <c r="F12" s="18" t="str">
        <f>IF($B12="","",IF('Баллы и сумма'!Y19&lt;=Лист3!L$2,Лист3!$N$2,IF('Баллы и сумма'!Y19&gt;=Лист3!H$6,Лист3!$N$6,IF(AND('Баллы и сумма'!Y19&gt;=Лист3!H$3,'Баллы и сумма'!Y19&lt;=Лист3!L$3),Лист3!$N$3,IF(AND('Баллы и сумма'!Y19&gt;=Лист3!H$4,'Баллы и сумма'!Y19&lt;=Лист3!L$4),Лист3!$N$4,IF(AND('Баллы и сумма'!Y19&gt;=Лист3!H$5,'Баллы и сумма'!Y19&lt;=Лист3!L$5),Лист3!$N$5))))))</f>
        <v/>
      </c>
      <c r="G12" s="18" t="str">
        <f>IF($B12="","",IF('Баллы и сумма'!Z19&lt;=Лист3!M$2,Лист3!$N$2,IF('Баллы и сумма'!Z19&gt;=Лист3!I$6,Лист3!$N$6,IF(AND('Баллы и сумма'!Z19&gt;=Лист3!I$3,'Баллы и сумма'!Z19&lt;=Лист3!M$3),Лист3!$N$3,IF(AND('Баллы и сумма'!Z19&gt;=Лист3!I$4,'Баллы и сумма'!Z19&lt;=Лист3!M$4),Лист3!$N$4,IF(AND('Баллы и сумма'!Z19&gt;=Лист3!I$5,'Баллы и сумма'!Z19&lt;=Лист3!M$5),Лист3!$N$5))))))</f>
        <v/>
      </c>
    </row>
    <row r="13" spans="1:7" x14ac:dyDescent="0.25">
      <c r="A13" s="1">
        <v>10</v>
      </c>
      <c r="B13" s="15" t="str">
        <f t="shared" si="1"/>
        <v/>
      </c>
      <c r="C13" s="14" t="str">
        <f t="shared" si="0"/>
        <v/>
      </c>
      <c r="D13" s="18" t="str">
        <f>IF($B13="","",IF('Баллы и сумма'!W21&lt;=Лист3!J$2,Лист3!$N$2,IF('Баллы и сумма'!W21&gt;=Лист3!F$6,Лист3!$N$6,IF(AND('Баллы и сумма'!W21&gt;=Лист3!F$3,'Баллы и сумма'!W21&lt;=Лист3!J$3),Лист3!$N$3,IF(AND('Баллы и сумма'!W21&gt;=Лист3!F$4,'Баллы и сумма'!W21&lt;=Лист3!J$4),Лист3!$N$4,IF(AND('Баллы и сумма'!W21&gt;=Лист3!F$5,'Баллы и сумма'!W21&lt;=Лист3!J$5),Лист3!$N$5))))))</f>
        <v/>
      </c>
      <c r="E13" s="18" t="str">
        <f>IF($B13="","",IF('Баллы и сумма'!X21&lt;=Лист3!K$2,Лист3!$N$2,IF('Баллы и сумма'!X21&gt;=Лист3!G$6,Лист3!$N$6,IF(AND('Баллы и сумма'!X21&gt;=Лист3!G$3,'Баллы и сумма'!X21&lt;=Лист3!K$3),Лист3!$N$3,IF(AND('Баллы и сумма'!X21&gt;=Лист3!G$4,'Баллы и сумма'!X21&lt;=Лист3!K$4),Лист3!$N$4,IF(AND('Баллы и сумма'!X21&gt;=Лист3!G$5,'Баллы и сумма'!X21&lt;=Лист3!K$5),Лист3!$N$5))))))</f>
        <v/>
      </c>
      <c r="F13" s="18" t="str">
        <f>IF($B13="","",IF('Баллы и сумма'!Y21&lt;=Лист3!L$2,Лист3!$N$2,IF('Баллы и сумма'!Y21&gt;=Лист3!H$6,Лист3!$N$6,IF(AND('Баллы и сумма'!Y21&gt;=Лист3!H$3,'Баллы и сумма'!Y21&lt;=Лист3!L$3),Лист3!$N$3,IF(AND('Баллы и сумма'!Y21&gt;=Лист3!H$4,'Баллы и сумма'!Y21&lt;=Лист3!L$4),Лист3!$N$4,IF(AND('Баллы и сумма'!Y21&gt;=Лист3!H$5,'Баллы и сумма'!Y21&lt;=Лист3!L$5),Лист3!$N$5))))))</f>
        <v/>
      </c>
      <c r="G13" s="18" t="str">
        <f>IF($B13="","",IF('Баллы и сумма'!Z21&lt;=Лист3!M$2,Лист3!$N$2,IF('Баллы и сумма'!Z21&gt;=Лист3!I$6,Лист3!$N$6,IF(AND('Баллы и сумма'!Z21&gt;=Лист3!I$3,'Баллы и сумма'!Z21&lt;=Лист3!M$3),Лист3!$N$3,IF(AND('Баллы и сумма'!Z21&gt;=Лист3!I$4,'Баллы и сумма'!Z21&lt;=Лист3!M$4),Лист3!$N$4,IF(AND('Баллы и сумма'!Z21&gt;=Лист3!I$5,'Баллы и сумма'!Z21&lt;=Лист3!M$5),Лист3!$N$5))))))</f>
        <v/>
      </c>
    </row>
    <row r="14" spans="1:7" x14ac:dyDescent="0.25">
      <c r="A14" s="1">
        <v>11</v>
      </c>
      <c r="B14" s="15" t="str">
        <f t="shared" si="1"/>
        <v/>
      </c>
      <c r="C14" s="14" t="str">
        <f t="shared" si="0"/>
        <v/>
      </c>
      <c r="D14" s="18" t="str">
        <f>IF($B14="","",IF('Баллы и сумма'!W23&lt;=Лист3!J$2,Лист3!$N$2,IF('Баллы и сумма'!W23&gt;=Лист3!F$6,Лист3!$N$6,IF(AND('Баллы и сумма'!W23&gt;=Лист3!F$3,'Баллы и сумма'!W23&lt;=Лист3!J$3),Лист3!$N$3,IF(AND('Баллы и сумма'!W23&gt;=Лист3!F$4,'Баллы и сумма'!W23&lt;=Лист3!J$4),Лист3!$N$4,IF(AND('Баллы и сумма'!W23&gt;=Лист3!F$5,'Баллы и сумма'!W23&lt;=Лист3!J$5),Лист3!$N$5))))))</f>
        <v/>
      </c>
      <c r="E14" s="18" t="str">
        <f>IF($B14="","",IF('Баллы и сумма'!X23&lt;=Лист3!K$2,Лист3!$N$2,IF('Баллы и сумма'!X23&gt;=Лист3!G$6,Лист3!$N$6,IF(AND('Баллы и сумма'!X23&gt;=Лист3!G$3,'Баллы и сумма'!X23&lt;=Лист3!K$3),Лист3!$N$3,IF(AND('Баллы и сумма'!X23&gt;=Лист3!G$4,'Баллы и сумма'!X23&lt;=Лист3!K$4),Лист3!$N$4,IF(AND('Баллы и сумма'!X23&gt;=Лист3!G$5,'Баллы и сумма'!X23&lt;=Лист3!K$5),Лист3!$N$5))))))</f>
        <v/>
      </c>
      <c r="F14" s="18" t="str">
        <f>IF($B14="","",IF('Баллы и сумма'!Y23&lt;=Лист3!L$2,Лист3!$N$2,IF('Баллы и сумма'!Y23&gt;=Лист3!H$6,Лист3!$N$6,IF(AND('Баллы и сумма'!Y23&gt;=Лист3!H$3,'Баллы и сумма'!Y23&lt;=Лист3!L$3),Лист3!$N$3,IF(AND('Баллы и сумма'!Y23&gt;=Лист3!H$4,'Баллы и сумма'!Y23&lt;=Лист3!L$4),Лист3!$N$4,IF(AND('Баллы и сумма'!Y23&gt;=Лист3!H$5,'Баллы и сумма'!Y23&lt;=Лист3!L$5),Лист3!$N$5))))))</f>
        <v/>
      </c>
      <c r="G14" s="18" t="str">
        <f>IF($B14="","",IF('Баллы и сумма'!Z23&lt;=Лист3!M$2,Лист3!$N$2,IF('Баллы и сумма'!Z23&gt;=Лист3!I$6,Лист3!$N$6,IF(AND('Баллы и сумма'!Z23&gt;=Лист3!I$3,'Баллы и сумма'!Z23&lt;=Лист3!M$3),Лист3!$N$3,IF(AND('Баллы и сумма'!Z23&gt;=Лист3!I$4,'Баллы и сумма'!Z23&lt;=Лист3!M$4),Лист3!$N$4,IF(AND('Баллы и сумма'!Z23&gt;=Лист3!I$5,'Баллы и сумма'!Z23&lt;=Лист3!M$5),Лист3!$N$5))))))</f>
        <v/>
      </c>
    </row>
    <row r="15" spans="1:7" x14ac:dyDescent="0.25">
      <c r="A15" s="1">
        <v>12</v>
      </c>
      <c r="B15" s="15" t="str">
        <f t="shared" si="1"/>
        <v/>
      </c>
      <c r="C15" s="14" t="str">
        <f t="shared" si="0"/>
        <v/>
      </c>
      <c r="D15" s="18" t="str">
        <f>IF($B15="","",IF('Баллы и сумма'!W25&lt;=Лист3!J$2,Лист3!$N$2,IF('Баллы и сумма'!W25&gt;=Лист3!F$6,Лист3!$N$6,IF(AND('Баллы и сумма'!W25&gt;=Лист3!F$3,'Баллы и сумма'!W25&lt;=Лист3!J$3),Лист3!$N$3,IF(AND('Баллы и сумма'!W25&gt;=Лист3!F$4,'Баллы и сумма'!W25&lt;=Лист3!J$4),Лист3!$N$4,IF(AND('Баллы и сумма'!W25&gt;=Лист3!F$5,'Баллы и сумма'!W25&lt;=Лист3!J$5),Лист3!$N$5))))))</f>
        <v/>
      </c>
      <c r="E15" s="18" t="str">
        <f>IF($B15="","",IF('Баллы и сумма'!X25&lt;=Лист3!K$2,Лист3!$N$2,IF('Баллы и сумма'!X25&gt;=Лист3!G$6,Лист3!$N$6,IF(AND('Баллы и сумма'!X25&gt;=Лист3!G$3,'Баллы и сумма'!X25&lt;=Лист3!K$3),Лист3!$N$3,IF(AND('Баллы и сумма'!X25&gt;=Лист3!G$4,'Баллы и сумма'!X25&lt;=Лист3!K$4),Лист3!$N$4,IF(AND('Баллы и сумма'!X25&gt;=Лист3!G$5,'Баллы и сумма'!X25&lt;=Лист3!K$5),Лист3!$N$5))))))</f>
        <v/>
      </c>
      <c r="F15" s="18" t="str">
        <f>IF($B15="","",IF('Баллы и сумма'!Y25&lt;=Лист3!L$2,Лист3!$N$2,IF('Баллы и сумма'!Y25&gt;=Лист3!H$6,Лист3!$N$6,IF(AND('Баллы и сумма'!Y25&gt;=Лист3!H$3,'Баллы и сумма'!Y25&lt;=Лист3!L$3),Лист3!$N$3,IF(AND('Баллы и сумма'!Y25&gt;=Лист3!H$4,'Баллы и сумма'!Y25&lt;=Лист3!L$4),Лист3!$N$4,IF(AND('Баллы и сумма'!Y25&gt;=Лист3!H$5,'Баллы и сумма'!Y25&lt;=Лист3!L$5),Лист3!$N$5))))))</f>
        <v/>
      </c>
      <c r="G15" s="18" t="str">
        <f>IF($B15="","",IF('Баллы и сумма'!Z25&lt;=Лист3!M$2,Лист3!$N$2,IF('Баллы и сумма'!Z25&gt;=Лист3!I$6,Лист3!$N$6,IF(AND('Баллы и сумма'!Z25&gt;=Лист3!I$3,'Баллы и сумма'!Z25&lt;=Лист3!M$3),Лист3!$N$3,IF(AND('Баллы и сумма'!Z25&gt;=Лист3!I$4,'Баллы и сумма'!Z25&lt;=Лист3!M$4),Лист3!$N$4,IF(AND('Баллы и сумма'!Z25&gt;=Лист3!I$5,'Баллы и сумма'!Z25&lt;=Лист3!M$5),Лист3!$N$5))))))</f>
        <v/>
      </c>
    </row>
    <row r="16" spans="1:7" x14ac:dyDescent="0.25">
      <c r="A16" s="1">
        <v>13</v>
      </c>
      <c r="B16" s="15" t="str">
        <f t="shared" si="1"/>
        <v/>
      </c>
      <c r="C16" s="14" t="str">
        <f t="shared" si="0"/>
        <v/>
      </c>
      <c r="D16" s="18" t="str">
        <f>IF($B16="","",IF('Баллы и сумма'!W27&lt;=Лист3!J$2,Лист3!$N$2,IF('Баллы и сумма'!W27&gt;=Лист3!F$6,Лист3!$N$6,IF(AND('Баллы и сумма'!W27&gt;=Лист3!F$3,'Баллы и сумма'!W27&lt;=Лист3!J$3),Лист3!$N$3,IF(AND('Баллы и сумма'!W27&gt;=Лист3!F$4,'Баллы и сумма'!W27&lt;=Лист3!J$4),Лист3!$N$4,IF(AND('Баллы и сумма'!W27&gt;=Лист3!F$5,'Баллы и сумма'!W27&lt;=Лист3!J$5),Лист3!$N$5))))))</f>
        <v/>
      </c>
      <c r="E16" s="18" t="str">
        <f>IF($B16="","",IF('Баллы и сумма'!X27&lt;=Лист3!K$2,Лист3!$N$2,IF('Баллы и сумма'!X27&gt;=Лист3!G$6,Лист3!$N$6,IF(AND('Баллы и сумма'!X27&gt;=Лист3!G$3,'Баллы и сумма'!X27&lt;=Лист3!K$3),Лист3!$N$3,IF(AND('Баллы и сумма'!X27&gt;=Лист3!G$4,'Баллы и сумма'!X27&lt;=Лист3!K$4),Лист3!$N$4,IF(AND('Баллы и сумма'!X27&gt;=Лист3!G$5,'Баллы и сумма'!X27&lt;=Лист3!K$5),Лист3!$N$5))))))</f>
        <v/>
      </c>
      <c r="F16" s="18" t="str">
        <f>IF($B16="","",IF('Баллы и сумма'!Y27&lt;=Лист3!L$2,Лист3!$N$2,IF('Баллы и сумма'!Y27&gt;=Лист3!H$6,Лист3!$N$6,IF(AND('Баллы и сумма'!Y27&gt;=Лист3!H$3,'Баллы и сумма'!Y27&lt;=Лист3!L$3),Лист3!$N$3,IF(AND('Баллы и сумма'!Y27&gt;=Лист3!H$4,'Баллы и сумма'!Y27&lt;=Лист3!L$4),Лист3!$N$4,IF(AND('Баллы и сумма'!Y27&gt;=Лист3!H$5,'Баллы и сумма'!Y27&lt;=Лист3!L$5),Лист3!$N$5))))))</f>
        <v/>
      </c>
      <c r="G16" s="18" t="str">
        <f>IF($B16="","",IF('Баллы и сумма'!Z27&lt;=Лист3!M$2,Лист3!$N$2,IF('Баллы и сумма'!Z27&gt;=Лист3!I$6,Лист3!$N$6,IF(AND('Баллы и сумма'!Z27&gt;=Лист3!I$3,'Баллы и сумма'!Z27&lt;=Лист3!M$3),Лист3!$N$3,IF(AND('Баллы и сумма'!Z27&gt;=Лист3!I$4,'Баллы и сумма'!Z27&lt;=Лист3!M$4),Лист3!$N$4,IF(AND('Баллы и сумма'!Z27&gt;=Лист3!I$5,'Баллы и сумма'!Z27&lt;=Лист3!M$5),Лист3!$N$5))))))</f>
        <v/>
      </c>
    </row>
    <row r="17" spans="1:7" x14ac:dyDescent="0.25">
      <c r="A17" s="1">
        <v>14</v>
      </c>
      <c r="B17" s="15" t="str">
        <f t="shared" si="1"/>
        <v/>
      </c>
      <c r="C17" s="14" t="str">
        <f t="shared" si="0"/>
        <v/>
      </c>
      <c r="D17" s="18" t="str">
        <f>IF($B17="","",IF('Баллы и сумма'!W29&lt;=Лист3!J$2,Лист3!$N$2,IF('Баллы и сумма'!W29&gt;=Лист3!F$6,Лист3!$N$6,IF(AND('Баллы и сумма'!W29&gt;=Лист3!F$3,'Баллы и сумма'!W29&lt;=Лист3!J$3),Лист3!$N$3,IF(AND('Баллы и сумма'!W29&gt;=Лист3!F$4,'Баллы и сумма'!W29&lt;=Лист3!J$4),Лист3!$N$4,IF(AND('Баллы и сумма'!W29&gt;=Лист3!F$5,'Баллы и сумма'!W29&lt;=Лист3!J$5),Лист3!$N$5))))))</f>
        <v/>
      </c>
      <c r="E17" s="18" t="str">
        <f>IF($B17="","",IF('Баллы и сумма'!X29&lt;=Лист3!K$2,Лист3!$N$2,IF('Баллы и сумма'!X29&gt;=Лист3!G$6,Лист3!$N$6,IF(AND('Баллы и сумма'!X29&gt;=Лист3!G$3,'Баллы и сумма'!X29&lt;=Лист3!K$3),Лист3!$N$3,IF(AND('Баллы и сумма'!X29&gt;=Лист3!G$4,'Баллы и сумма'!X29&lt;=Лист3!K$4),Лист3!$N$4,IF(AND('Баллы и сумма'!X29&gt;=Лист3!G$5,'Баллы и сумма'!X29&lt;=Лист3!K$5),Лист3!$N$5))))))</f>
        <v/>
      </c>
      <c r="F17" s="18" t="str">
        <f>IF($B17="","",IF('Баллы и сумма'!Y29&lt;=Лист3!L$2,Лист3!$N$2,IF('Баллы и сумма'!Y29&gt;=Лист3!H$6,Лист3!$N$6,IF(AND('Баллы и сумма'!Y29&gt;=Лист3!H$3,'Баллы и сумма'!Y29&lt;=Лист3!L$3),Лист3!$N$3,IF(AND('Баллы и сумма'!Y29&gt;=Лист3!H$4,'Баллы и сумма'!Y29&lt;=Лист3!L$4),Лист3!$N$4,IF(AND('Баллы и сумма'!Y29&gt;=Лист3!H$5,'Баллы и сумма'!Y29&lt;=Лист3!L$5),Лист3!$N$5))))))</f>
        <v/>
      </c>
      <c r="G17" s="18" t="str">
        <f>IF($B17="","",IF('Баллы и сумма'!Z29&lt;=Лист3!M$2,Лист3!$N$2,IF('Баллы и сумма'!Z29&gt;=Лист3!I$6,Лист3!$N$6,IF(AND('Баллы и сумма'!Z29&gt;=Лист3!I$3,'Баллы и сумма'!Z29&lt;=Лист3!M$3),Лист3!$N$3,IF(AND('Баллы и сумма'!Z29&gt;=Лист3!I$4,'Баллы и сумма'!Z29&lt;=Лист3!M$4),Лист3!$N$4,IF(AND('Баллы и сумма'!Z29&gt;=Лист3!I$5,'Баллы и сумма'!Z29&lt;=Лист3!M$5),Лист3!$N$5))))))</f>
        <v/>
      </c>
    </row>
    <row r="18" spans="1:7" x14ac:dyDescent="0.25">
      <c r="A18" s="1">
        <v>15</v>
      </c>
      <c r="B18" s="15" t="str">
        <f t="shared" si="1"/>
        <v/>
      </c>
      <c r="C18" s="14" t="str">
        <f t="shared" si="0"/>
        <v/>
      </c>
      <c r="D18" s="18" t="str">
        <f>IF($B18="","",IF('Баллы и сумма'!W31&lt;=Лист3!J$2,Лист3!$N$2,IF('Баллы и сумма'!W31&gt;=Лист3!F$6,Лист3!$N$6,IF(AND('Баллы и сумма'!W31&gt;=Лист3!F$3,'Баллы и сумма'!W31&lt;=Лист3!J$3),Лист3!$N$3,IF(AND('Баллы и сумма'!W31&gt;=Лист3!F$4,'Баллы и сумма'!W31&lt;=Лист3!J$4),Лист3!$N$4,IF(AND('Баллы и сумма'!W31&gt;=Лист3!F$5,'Баллы и сумма'!W31&lt;=Лист3!J$5),Лист3!$N$5))))))</f>
        <v/>
      </c>
      <c r="E18" s="18" t="str">
        <f>IF($B18="","",IF('Баллы и сумма'!X31&lt;=Лист3!K$2,Лист3!$N$2,IF('Баллы и сумма'!X31&gt;=Лист3!G$6,Лист3!$N$6,IF(AND('Баллы и сумма'!X31&gt;=Лист3!G$3,'Баллы и сумма'!X31&lt;=Лист3!K$3),Лист3!$N$3,IF(AND('Баллы и сумма'!X31&gt;=Лист3!G$4,'Баллы и сумма'!X31&lt;=Лист3!K$4),Лист3!$N$4,IF(AND('Баллы и сумма'!X31&gt;=Лист3!G$5,'Баллы и сумма'!X31&lt;=Лист3!K$5),Лист3!$N$5))))))</f>
        <v/>
      </c>
      <c r="F18" s="18" t="str">
        <f>IF($B18="","",IF('Баллы и сумма'!Y31&lt;=Лист3!L$2,Лист3!$N$2,IF('Баллы и сумма'!Y31&gt;=Лист3!H$6,Лист3!$N$6,IF(AND('Баллы и сумма'!Y31&gt;=Лист3!H$3,'Баллы и сумма'!Y31&lt;=Лист3!L$3),Лист3!$N$3,IF(AND('Баллы и сумма'!Y31&gt;=Лист3!H$4,'Баллы и сумма'!Y31&lt;=Лист3!L$4),Лист3!$N$4,IF(AND('Баллы и сумма'!Y31&gt;=Лист3!H$5,'Баллы и сумма'!Y31&lt;=Лист3!L$5),Лист3!$N$5))))))</f>
        <v/>
      </c>
      <c r="G18" s="18" t="str">
        <f>IF($B18="","",IF('Баллы и сумма'!Z31&lt;=Лист3!M$2,Лист3!$N$2,IF('Баллы и сумма'!Z31&gt;=Лист3!I$6,Лист3!$N$6,IF(AND('Баллы и сумма'!Z31&gt;=Лист3!I$3,'Баллы и сумма'!Z31&lt;=Лист3!M$3),Лист3!$N$3,IF(AND('Баллы и сумма'!Z31&gt;=Лист3!I$4,'Баллы и сумма'!Z31&lt;=Лист3!M$4),Лист3!$N$4,IF(AND('Баллы и сумма'!Z31&gt;=Лист3!I$5,'Баллы и сумма'!Z31&lt;=Лист3!M$5),Лист3!$N$5))))))</f>
        <v/>
      </c>
    </row>
    <row r="19" spans="1:7" x14ac:dyDescent="0.25">
      <c r="A19" s="1">
        <v>16</v>
      </c>
      <c r="B19" s="15" t="str">
        <f t="shared" si="1"/>
        <v/>
      </c>
      <c r="C19" s="14" t="str">
        <f t="shared" si="0"/>
        <v/>
      </c>
      <c r="D19" s="18" t="str">
        <f>IF($B19="","",IF('Баллы и сумма'!W33&lt;=Лист3!J$2,Лист3!$N$2,IF('Баллы и сумма'!W33&gt;=Лист3!F$6,Лист3!$N$6,IF(AND('Баллы и сумма'!W33&gt;=Лист3!F$3,'Баллы и сумма'!W33&lt;=Лист3!J$3),Лист3!$N$3,IF(AND('Баллы и сумма'!W33&gt;=Лист3!F$4,'Баллы и сумма'!W33&lt;=Лист3!J$4),Лист3!$N$4,IF(AND('Баллы и сумма'!W33&gt;=Лист3!F$5,'Баллы и сумма'!W33&lt;=Лист3!J$5),Лист3!$N$5))))))</f>
        <v/>
      </c>
      <c r="E19" s="18" t="str">
        <f>IF($B19="","",IF('Баллы и сумма'!X33&lt;=Лист3!K$2,Лист3!$N$2,IF('Баллы и сумма'!X33&gt;=Лист3!G$6,Лист3!$N$6,IF(AND('Баллы и сумма'!X33&gt;=Лист3!G$3,'Баллы и сумма'!X33&lt;=Лист3!K$3),Лист3!$N$3,IF(AND('Баллы и сумма'!X33&gt;=Лист3!G$4,'Баллы и сумма'!X33&lt;=Лист3!K$4),Лист3!$N$4,IF(AND('Баллы и сумма'!X33&gt;=Лист3!G$5,'Баллы и сумма'!X33&lt;=Лист3!K$5),Лист3!$N$5))))))</f>
        <v/>
      </c>
      <c r="F19" s="18" t="str">
        <f>IF($B19="","",IF('Баллы и сумма'!Y33&lt;=Лист3!L$2,Лист3!$N$2,IF('Баллы и сумма'!Y33&gt;=Лист3!H$6,Лист3!$N$6,IF(AND('Баллы и сумма'!Y33&gt;=Лист3!H$3,'Баллы и сумма'!Y33&lt;=Лист3!L$3),Лист3!$N$3,IF(AND('Баллы и сумма'!Y33&gt;=Лист3!H$4,'Баллы и сумма'!Y33&lt;=Лист3!L$4),Лист3!$N$4,IF(AND('Баллы и сумма'!Y33&gt;=Лист3!H$5,'Баллы и сумма'!Y33&lt;=Лист3!L$5),Лист3!$N$5))))))</f>
        <v/>
      </c>
      <c r="G19" s="18" t="str">
        <f>IF($B19="","",IF('Баллы и сумма'!Z33&lt;=Лист3!M$2,Лист3!$N$2,IF('Баллы и сумма'!Z33&gt;=Лист3!I$6,Лист3!$N$6,IF(AND('Баллы и сумма'!Z33&gt;=Лист3!I$3,'Баллы и сумма'!Z33&lt;=Лист3!M$3),Лист3!$N$3,IF(AND('Баллы и сумма'!Z33&gt;=Лист3!I$4,'Баллы и сумма'!Z33&lt;=Лист3!M$4),Лист3!$N$4,IF(AND('Баллы и сумма'!Z33&gt;=Лист3!I$5,'Баллы и сумма'!Z33&lt;=Лист3!M$5),Лист3!$N$5))))))</f>
        <v/>
      </c>
    </row>
    <row r="20" spans="1:7" x14ac:dyDescent="0.25">
      <c r="A20" s="1">
        <v>17</v>
      </c>
      <c r="B20" s="15" t="str">
        <f t="shared" si="1"/>
        <v/>
      </c>
      <c r="C20" s="14" t="str">
        <f t="shared" si="0"/>
        <v/>
      </c>
      <c r="D20" s="18" t="str">
        <f>IF($B20="","",IF('Баллы и сумма'!W35&lt;=Лист3!J$2,Лист3!$N$2,IF('Баллы и сумма'!W35&gt;=Лист3!F$6,Лист3!$N$6,IF(AND('Баллы и сумма'!W35&gt;=Лист3!F$3,'Баллы и сумма'!W35&lt;=Лист3!J$3),Лист3!$N$3,IF(AND('Баллы и сумма'!W35&gt;=Лист3!F$4,'Баллы и сумма'!W35&lt;=Лист3!J$4),Лист3!$N$4,IF(AND('Баллы и сумма'!W35&gt;=Лист3!F$5,'Баллы и сумма'!W35&lt;=Лист3!J$5),Лист3!$N$5))))))</f>
        <v/>
      </c>
      <c r="E20" s="18" t="str">
        <f>IF($B20="","",IF('Баллы и сумма'!X35&lt;=Лист3!K$2,Лист3!$N$2,IF('Баллы и сумма'!X35&gt;=Лист3!G$6,Лист3!$N$6,IF(AND('Баллы и сумма'!X35&gt;=Лист3!G$3,'Баллы и сумма'!X35&lt;=Лист3!K$3),Лист3!$N$3,IF(AND('Баллы и сумма'!X35&gt;=Лист3!G$4,'Баллы и сумма'!X35&lt;=Лист3!K$4),Лист3!$N$4,IF(AND('Баллы и сумма'!X35&gt;=Лист3!G$5,'Баллы и сумма'!X35&lt;=Лист3!K$5),Лист3!$N$5))))))</f>
        <v/>
      </c>
      <c r="F20" s="18" t="str">
        <f>IF($B20="","",IF('Баллы и сумма'!Y35&lt;=Лист3!L$2,Лист3!$N$2,IF('Баллы и сумма'!Y35&gt;=Лист3!H$6,Лист3!$N$6,IF(AND('Баллы и сумма'!Y35&gt;=Лист3!H$3,'Баллы и сумма'!Y35&lt;=Лист3!L$3),Лист3!$N$3,IF(AND('Баллы и сумма'!Y35&gt;=Лист3!H$4,'Баллы и сумма'!Y35&lt;=Лист3!L$4),Лист3!$N$4,IF(AND('Баллы и сумма'!Y35&gt;=Лист3!H$5,'Баллы и сумма'!Y35&lt;=Лист3!L$5),Лист3!$N$5))))))</f>
        <v/>
      </c>
      <c r="G20" s="18" t="str">
        <f>IF($B20="","",IF('Баллы и сумма'!Z35&lt;=Лист3!M$2,Лист3!$N$2,IF('Баллы и сумма'!Z35&gt;=Лист3!I$6,Лист3!$N$6,IF(AND('Баллы и сумма'!Z35&gt;=Лист3!I$3,'Баллы и сумма'!Z35&lt;=Лист3!M$3),Лист3!$N$3,IF(AND('Баллы и сумма'!Z35&gt;=Лист3!I$4,'Баллы и сумма'!Z35&lt;=Лист3!M$4),Лист3!$N$4,IF(AND('Баллы и сумма'!Z35&gt;=Лист3!I$5,'Баллы и сумма'!Z35&lt;=Лист3!M$5),Лист3!$N$5))))))</f>
        <v/>
      </c>
    </row>
    <row r="21" spans="1:7" x14ac:dyDescent="0.25">
      <c r="A21" s="1">
        <v>18</v>
      </c>
      <c r="B21" s="15" t="str">
        <f t="shared" si="1"/>
        <v/>
      </c>
      <c r="C21" s="14" t="str">
        <f t="shared" si="0"/>
        <v/>
      </c>
      <c r="D21" s="18" t="str">
        <f>IF($B21="","",IF('Баллы и сумма'!W37&lt;=Лист3!J$2,Лист3!$N$2,IF('Баллы и сумма'!W37&gt;=Лист3!F$6,Лист3!$N$6,IF(AND('Баллы и сумма'!W37&gt;=Лист3!F$3,'Баллы и сумма'!W37&lt;=Лист3!J$3),Лист3!$N$3,IF(AND('Баллы и сумма'!W37&gt;=Лист3!F$4,'Баллы и сумма'!W37&lt;=Лист3!J$4),Лист3!$N$4,IF(AND('Баллы и сумма'!W37&gt;=Лист3!F$5,'Баллы и сумма'!W37&lt;=Лист3!J$5),Лист3!$N$5))))))</f>
        <v/>
      </c>
      <c r="E21" s="18" t="str">
        <f>IF($B21="","",IF('Баллы и сумма'!X37&lt;=Лист3!K$2,Лист3!$N$2,IF('Баллы и сумма'!X37&gt;=Лист3!G$6,Лист3!$N$6,IF(AND('Баллы и сумма'!X37&gt;=Лист3!G$3,'Баллы и сумма'!X37&lt;=Лист3!K$3),Лист3!$N$3,IF(AND('Баллы и сумма'!X37&gt;=Лист3!G$4,'Баллы и сумма'!X37&lt;=Лист3!K$4),Лист3!$N$4,IF(AND('Баллы и сумма'!X37&gt;=Лист3!G$5,'Баллы и сумма'!X37&lt;=Лист3!K$5),Лист3!$N$5))))))</f>
        <v/>
      </c>
      <c r="F21" s="18" t="str">
        <f>IF($B21="","",IF('Баллы и сумма'!Y37&lt;=Лист3!L$2,Лист3!$N$2,IF('Баллы и сумма'!Y37&gt;=Лист3!H$6,Лист3!$N$6,IF(AND('Баллы и сумма'!Y37&gt;=Лист3!H$3,'Баллы и сумма'!Y37&lt;=Лист3!L$3),Лист3!$N$3,IF(AND('Баллы и сумма'!Y37&gt;=Лист3!H$4,'Баллы и сумма'!Y37&lt;=Лист3!L$4),Лист3!$N$4,IF(AND('Баллы и сумма'!Y37&gt;=Лист3!H$5,'Баллы и сумма'!Y37&lt;=Лист3!L$5),Лист3!$N$5))))))</f>
        <v/>
      </c>
      <c r="G21" s="18" t="str">
        <f>IF($B21="","",IF('Баллы и сумма'!Z37&lt;=Лист3!M$2,Лист3!$N$2,IF('Баллы и сумма'!Z37&gt;=Лист3!I$6,Лист3!$N$6,IF(AND('Баллы и сумма'!Z37&gt;=Лист3!I$3,'Баллы и сумма'!Z37&lt;=Лист3!M$3),Лист3!$N$3,IF(AND('Баллы и сумма'!Z37&gt;=Лист3!I$4,'Баллы и сумма'!Z37&lt;=Лист3!M$4),Лист3!$N$4,IF(AND('Баллы и сумма'!Z37&gt;=Лист3!I$5,'Баллы и сумма'!Z37&lt;=Лист3!M$5),Лист3!$N$5))))))</f>
        <v/>
      </c>
    </row>
    <row r="22" spans="1:7" x14ac:dyDescent="0.25">
      <c r="A22" s="1">
        <v>19</v>
      </c>
      <c r="B22" s="15" t="str">
        <f t="shared" si="1"/>
        <v/>
      </c>
      <c r="C22" s="14" t="str">
        <f t="shared" si="0"/>
        <v/>
      </c>
      <c r="D22" s="18" t="str">
        <f>IF($B22="","",IF('Баллы и сумма'!W39&lt;=Лист3!J$2,Лист3!$N$2,IF('Баллы и сумма'!W39&gt;=Лист3!F$6,Лист3!$N$6,IF(AND('Баллы и сумма'!W39&gt;=Лист3!F$3,'Баллы и сумма'!W39&lt;=Лист3!J$3),Лист3!$N$3,IF(AND('Баллы и сумма'!W39&gt;=Лист3!F$4,'Баллы и сумма'!W39&lt;=Лист3!J$4),Лист3!$N$4,IF(AND('Баллы и сумма'!W39&gt;=Лист3!F$5,'Баллы и сумма'!W39&lt;=Лист3!J$5),Лист3!$N$5))))))</f>
        <v/>
      </c>
      <c r="E22" s="18" t="str">
        <f>IF($B22="","",IF('Баллы и сумма'!X39&lt;=Лист3!K$2,Лист3!$N$2,IF('Баллы и сумма'!X39&gt;=Лист3!G$6,Лист3!$N$6,IF(AND('Баллы и сумма'!X39&gt;=Лист3!G$3,'Баллы и сумма'!X39&lt;=Лист3!K$3),Лист3!$N$3,IF(AND('Баллы и сумма'!X39&gt;=Лист3!G$4,'Баллы и сумма'!X39&lt;=Лист3!K$4),Лист3!$N$4,IF(AND('Баллы и сумма'!X39&gt;=Лист3!G$5,'Баллы и сумма'!X39&lt;=Лист3!K$5),Лист3!$N$5))))))</f>
        <v/>
      </c>
      <c r="F22" s="18" t="str">
        <f>IF($B22="","",IF('Баллы и сумма'!Y39&lt;=Лист3!L$2,Лист3!$N$2,IF('Баллы и сумма'!Y39&gt;=Лист3!H$6,Лист3!$N$6,IF(AND('Баллы и сумма'!Y39&gt;=Лист3!H$3,'Баллы и сумма'!Y39&lt;=Лист3!L$3),Лист3!$N$3,IF(AND('Баллы и сумма'!Y39&gt;=Лист3!H$4,'Баллы и сумма'!Y39&lt;=Лист3!L$4),Лист3!$N$4,IF(AND('Баллы и сумма'!Y39&gt;=Лист3!H$5,'Баллы и сумма'!Y39&lt;=Лист3!L$5),Лист3!$N$5))))))</f>
        <v/>
      </c>
      <c r="G22" s="18" t="str">
        <f>IF($B22="","",IF('Баллы и сумма'!Z39&lt;=Лист3!M$2,Лист3!$N$2,IF('Баллы и сумма'!Z39&gt;=Лист3!I$6,Лист3!$N$6,IF(AND('Баллы и сумма'!Z39&gt;=Лист3!I$3,'Баллы и сумма'!Z39&lt;=Лист3!M$3),Лист3!$N$3,IF(AND('Баллы и сумма'!Z39&gt;=Лист3!I$4,'Баллы и сумма'!Z39&lt;=Лист3!M$4),Лист3!$N$4,IF(AND('Баллы и сумма'!Z39&gt;=Лист3!I$5,'Баллы и сумма'!Z39&lt;=Лист3!M$5),Лист3!$N$5))))))</f>
        <v/>
      </c>
    </row>
    <row r="23" spans="1:7" x14ac:dyDescent="0.25">
      <c r="A23" s="1">
        <v>20</v>
      </c>
      <c r="B23" s="15" t="str">
        <f t="shared" si="1"/>
        <v/>
      </c>
      <c r="C23" s="14" t="str">
        <f t="shared" si="0"/>
        <v/>
      </c>
      <c r="D23" s="18" t="str">
        <f>IF($B23="","",IF('Баллы и сумма'!W41&lt;=Лист3!J$2,Лист3!$N$2,IF('Баллы и сумма'!W41&gt;=Лист3!F$6,Лист3!$N$6,IF(AND('Баллы и сумма'!W41&gt;=Лист3!F$3,'Баллы и сумма'!W41&lt;=Лист3!J$3),Лист3!$N$3,IF(AND('Баллы и сумма'!W41&gt;=Лист3!F$4,'Баллы и сумма'!W41&lt;=Лист3!J$4),Лист3!$N$4,IF(AND('Баллы и сумма'!W41&gt;=Лист3!F$5,'Баллы и сумма'!W41&lt;=Лист3!J$5),Лист3!$N$5))))))</f>
        <v/>
      </c>
      <c r="E23" s="18" t="str">
        <f>IF($B23="","",IF('Баллы и сумма'!X41&lt;=Лист3!K$2,Лист3!$N$2,IF('Баллы и сумма'!X41&gt;=Лист3!G$6,Лист3!$N$6,IF(AND('Баллы и сумма'!X41&gt;=Лист3!G$3,'Баллы и сумма'!X41&lt;=Лист3!K$3),Лист3!$N$3,IF(AND('Баллы и сумма'!X41&gt;=Лист3!G$4,'Баллы и сумма'!X41&lt;=Лист3!K$4),Лист3!$N$4,IF(AND('Баллы и сумма'!X41&gt;=Лист3!G$5,'Баллы и сумма'!X41&lt;=Лист3!K$5),Лист3!$N$5))))))</f>
        <v/>
      </c>
      <c r="F23" s="18" t="str">
        <f>IF($B23="","",IF('Баллы и сумма'!Y41&lt;=Лист3!L$2,Лист3!$N$2,IF('Баллы и сумма'!Y41&gt;=Лист3!H$6,Лист3!$N$6,IF(AND('Баллы и сумма'!Y41&gt;=Лист3!H$3,'Баллы и сумма'!Y41&lt;=Лист3!L$3),Лист3!$N$3,IF(AND('Баллы и сумма'!Y41&gt;=Лист3!H$4,'Баллы и сумма'!Y41&lt;=Лист3!L$4),Лист3!$N$4,IF(AND('Баллы и сумма'!Y41&gt;=Лист3!H$5,'Баллы и сумма'!Y41&lt;=Лист3!L$5),Лист3!$N$5))))))</f>
        <v/>
      </c>
      <c r="G23" s="18" t="str">
        <f>IF($B23="","",IF('Баллы и сумма'!Z41&lt;=Лист3!M$2,Лист3!$N$2,IF('Баллы и сумма'!Z41&gt;=Лист3!I$6,Лист3!$N$6,IF(AND('Баллы и сумма'!Z41&gt;=Лист3!I$3,'Баллы и сумма'!Z41&lt;=Лист3!M$3),Лист3!$N$3,IF(AND('Баллы и сумма'!Z41&gt;=Лист3!I$4,'Баллы и сумма'!Z41&lt;=Лист3!M$4),Лист3!$N$4,IF(AND('Баллы и сумма'!Z41&gt;=Лист3!I$5,'Баллы и сумма'!Z41&lt;=Лист3!M$5),Лист3!$N$5))))))</f>
        <v/>
      </c>
    </row>
    <row r="24" spans="1:7" x14ac:dyDescent="0.25">
      <c r="A24" s="1">
        <v>21</v>
      </c>
      <c r="B24" s="15" t="str">
        <f t="shared" si="1"/>
        <v/>
      </c>
      <c r="C24" s="14" t="str">
        <f t="shared" si="0"/>
        <v/>
      </c>
      <c r="D24" s="18" t="str">
        <f>IF($B24="","",IF('Баллы и сумма'!W43&lt;=Лист3!J$2,Лист3!$N$2,IF('Баллы и сумма'!W43&gt;=Лист3!F$6,Лист3!$N$6,IF(AND('Баллы и сумма'!W43&gt;=Лист3!F$3,'Баллы и сумма'!W43&lt;=Лист3!J$3),Лист3!$N$3,IF(AND('Баллы и сумма'!W43&gt;=Лист3!F$4,'Баллы и сумма'!W43&lt;=Лист3!J$4),Лист3!$N$4,IF(AND('Баллы и сумма'!W43&gt;=Лист3!F$5,'Баллы и сумма'!W43&lt;=Лист3!J$5),Лист3!$N$5))))))</f>
        <v/>
      </c>
      <c r="E24" s="18" t="str">
        <f>IF($B24="","",IF('Баллы и сумма'!X43&lt;=Лист3!K$2,Лист3!$N$2,IF('Баллы и сумма'!X43&gt;=Лист3!G$6,Лист3!$N$6,IF(AND('Баллы и сумма'!X43&gt;=Лист3!G$3,'Баллы и сумма'!X43&lt;=Лист3!K$3),Лист3!$N$3,IF(AND('Баллы и сумма'!X43&gt;=Лист3!G$4,'Баллы и сумма'!X43&lt;=Лист3!K$4),Лист3!$N$4,IF(AND('Баллы и сумма'!X43&gt;=Лист3!G$5,'Баллы и сумма'!X43&lt;=Лист3!K$5),Лист3!$N$5))))))</f>
        <v/>
      </c>
      <c r="F24" s="18" t="str">
        <f>IF($B24="","",IF('Баллы и сумма'!Y43&lt;=Лист3!L$2,Лист3!$N$2,IF('Баллы и сумма'!Y43&gt;=Лист3!H$6,Лист3!$N$6,IF(AND('Баллы и сумма'!Y43&gt;=Лист3!H$3,'Баллы и сумма'!Y43&lt;=Лист3!L$3),Лист3!$N$3,IF(AND('Баллы и сумма'!Y43&gt;=Лист3!H$4,'Баллы и сумма'!Y43&lt;=Лист3!L$4),Лист3!$N$4,IF(AND('Баллы и сумма'!Y43&gt;=Лист3!H$5,'Баллы и сумма'!Y43&lt;=Лист3!L$5),Лист3!$N$5))))))</f>
        <v/>
      </c>
      <c r="G24" s="18" t="str">
        <f>IF($B24="","",IF('Баллы и сумма'!Z43&lt;=Лист3!M$2,Лист3!$N$2,IF('Баллы и сумма'!Z43&gt;=Лист3!I$6,Лист3!$N$6,IF(AND('Баллы и сумма'!Z43&gt;=Лист3!I$3,'Баллы и сумма'!Z43&lt;=Лист3!M$3),Лист3!$N$3,IF(AND('Баллы и сумма'!Z43&gt;=Лист3!I$4,'Баллы и сумма'!Z43&lt;=Лист3!M$4),Лист3!$N$4,IF(AND('Баллы и сумма'!Z43&gt;=Лист3!I$5,'Баллы и сумма'!Z43&lt;=Лист3!M$5),Лист3!$N$5))))))</f>
        <v/>
      </c>
    </row>
    <row r="25" spans="1:7" x14ac:dyDescent="0.25">
      <c r="A25" s="1">
        <v>22</v>
      </c>
      <c r="B25" s="15" t="str">
        <f t="shared" si="1"/>
        <v/>
      </c>
      <c r="C25" s="14" t="str">
        <f t="shared" si="0"/>
        <v/>
      </c>
      <c r="D25" s="18" t="str">
        <f>IF($B25="","",IF('Баллы и сумма'!W45&lt;=Лист3!J$2,Лист3!$N$2,IF('Баллы и сумма'!W45&gt;=Лист3!F$6,Лист3!$N$6,IF(AND('Баллы и сумма'!W45&gt;=Лист3!F$3,'Баллы и сумма'!W45&lt;=Лист3!J$3),Лист3!$N$3,IF(AND('Баллы и сумма'!W45&gt;=Лист3!F$4,'Баллы и сумма'!W45&lt;=Лист3!J$4),Лист3!$N$4,IF(AND('Баллы и сумма'!W45&gt;=Лист3!F$5,'Баллы и сумма'!W45&lt;=Лист3!J$5),Лист3!$N$5))))))</f>
        <v/>
      </c>
      <c r="E25" s="18" t="str">
        <f>IF($B25="","",IF('Баллы и сумма'!X45&lt;=Лист3!K$2,Лист3!$N$2,IF('Баллы и сумма'!X45&gt;=Лист3!G$6,Лист3!$N$6,IF(AND('Баллы и сумма'!X45&gt;=Лист3!G$3,'Баллы и сумма'!X45&lt;=Лист3!K$3),Лист3!$N$3,IF(AND('Баллы и сумма'!X45&gt;=Лист3!G$4,'Баллы и сумма'!X45&lt;=Лист3!K$4),Лист3!$N$4,IF(AND('Баллы и сумма'!X45&gt;=Лист3!G$5,'Баллы и сумма'!X45&lt;=Лист3!K$5),Лист3!$N$5))))))</f>
        <v/>
      </c>
      <c r="F25" s="18" t="str">
        <f>IF($B25="","",IF('Баллы и сумма'!Y45&lt;=Лист3!L$2,Лист3!$N$2,IF('Баллы и сумма'!Y45&gt;=Лист3!H$6,Лист3!$N$6,IF(AND('Баллы и сумма'!Y45&gt;=Лист3!H$3,'Баллы и сумма'!Y45&lt;=Лист3!L$3),Лист3!$N$3,IF(AND('Баллы и сумма'!Y45&gt;=Лист3!H$4,'Баллы и сумма'!Y45&lt;=Лист3!L$4),Лист3!$N$4,IF(AND('Баллы и сумма'!Y45&gt;=Лист3!H$5,'Баллы и сумма'!Y45&lt;=Лист3!L$5),Лист3!$N$5))))))</f>
        <v/>
      </c>
      <c r="G25" s="18" t="str">
        <f>IF($B25="","",IF('Баллы и сумма'!Z45&lt;=Лист3!M$2,Лист3!$N$2,IF('Баллы и сумма'!Z45&gt;=Лист3!I$6,Лист3!$N$6,IF(AND('Баллы и сумма'!Z45&gt;=Лист3!I$3,'Баллы и сумма'!Z45&lt;=Лист3!M$3),Лист3!$N$3,IF(AND('Баллы и сумма'!Z45&gt;=Лист3!I$4,'Баллы и сумма'!Z45&lt;=Лист3!M$4),Лист3!$N$4,IF(AND('Баллы и сумма'!Z45&gt;=Лист3!I$5,'Баллы и сумма'!Z45&lt;=Лист3!M$5),Лист3!$N$5))))))</f>
        <v/>
      </c>
    </row>
    <row r="26" spans="1:7" x14ac:dyDescent="0.25">
      <c r="A26" s="1">
        <v>23</v>
      </c>
      <c r="B26" s="15" t="str">
        <f t="shared" si="1"/>
        <v/>
      </c>
      <c r="C26" s="14" t="str">
        <f t="shared" si="0"/>
        <v/>
      </c>
      <c r="D26" s="18" t="str">
        <f>IF($B26="","",IF('Баллы и сумма'!W47&lt;=Лист3!J$2,Лист3!$N$2,IF('Баллы и сумма'!W47&gt;=Лист3!F$6,Лист3!$N$6,IF(AND('Баллы и сумма'!W47&gt;=Лист3!F$3,'Баллы и сумма'!W47&lt;=Лист3!J$3),Лист3!$N$3,IF(AND('Баллы и сумма'!W47&gt;=Лист3!F$4,'Баллы и сумма'!W47&lt;=Лист3!J$4),Лист3!$N$4,IF(AND('Баллы и сумма'!W47&gt;=Лист3!F$5,'Баллы и сумма'!W47&lt;=Лист3!J$5),Лист3!$N$5))))))</f>
        <v/>
      </c>
      <c r="E26" s="18" t="str">
        <f>IF($B26="","",IF('Баллы и сумма'!X47&lt;=Лист3!K$2,Лист3!$N$2,IF('Баллы и сумма'!X47&gt;=Лист3!G$6,Лист3!$N$6,IF(AND('Баллы и сумма'!X47&gt;=Лист3!G$3,'Баллы и сумма'!X47&lt;=Лист3!K$3),Лист3!$N$3,IF(AND('Баллы и сумма'!X47&gt;=Лист3!G$4,'Баллы и сумма'!X47&lt;=Лист3!K$4),Лист3!$N$4,IF(AND('Баллы и сумма'!X47&gt;=Лист3!G$5,'Баллы и сумма'!X47&lt;=Лист3!K$5),Лист3!$N$5))))))</f>
        <v/>
      </c>
      <c r="F26" s="18" t="str">
        <f>IF($B26="","",IF('Баллы и сумма'!Y47&lt;=Лист3!L$2,Лист3!$N$2,IF('Баллы и сумма'!Y47&gt;=Лист3!H$6,Лист3!$N$6,IF(AND('Баллы и сумма'!Y47&gt;=Лист3!H$3,'Баллы и сумма'!Y47&lt;=Лист3!L$3),Лист3!$N$3,IF(AND('Баллы и сумма'!Y47&gt;=Лист3!H$4,'Баллы и сумма'!Y47&lt;=Лист3!L$4),Лист3!$N$4,IF(AND('Баллы и сумма'!Y47&gt;=Лист3!H$5,'Баллы и сумма'!Y47&lt;=Лист3!L$5),Лист3!$N$5))))))</f>
        <v/>
      </c>
      <c r="G26" s="18" t="str">
        <f>IF($B26="","",IF('Баллы и сумма'!Z47&lt;=Лист3!M$2,Лист3!$N$2,IF('Баллы и сумма'!Z47&gt;=Лист3!I$6,Лист3!$N$6,IF(AND('Баллы и сумма'!Z47&gt;=Лист3!I$3,'Баллы и сумма'!Z47&lt;=Лист3!M$3),Лист3!$N$3,IF(AND('Баллы и сумма'!Z47&gt;=Лист3!I$4,'Баллы и сумма'!Z47&lt;=Лист3!M$4),Лист3!$N$4,IF(AND('Баллы и сумма'!Z47&gt;=Лист3!I$5,'Баллы и сумма'!Z47&lt;=Лист3!M$5),Лист3!$N$5))))))</f>
        <v/>
      </c>
    </row>
    <row r="27" spans="1:7" x14ac:dyDescent="0.25">
      <c r="A27" s="1">
        <v>24</v>
      </c>
      <c r="B27" s="15" t="str">
        <f t="shared" si="1"/>
        <v/>
      </c>
      <c r="C27" s="14" t="str">
        <f t="shared" si="0"/>
        <v/>
      </c>
      <c r="D27" s="18" t="str">
        <f>IF($B27="","",IF('Баллы и сумма'!W49&lt;=Лист3!J$2,Лист3!$N$2,IF('Баллы и сумма'!W49&gt;=Лист3!F$6,Лист3!$N$6,IF(AND('Баллы и сумма'!W49&gt;=Лист3!F$3,'Баллы и сумма'!W49&lt;=Лист3!J$3),Лист3!$N$3,IF(AND('Баллы и сумма'!W49&gt;=Лист3!F$4,'Баллы и сумма'!W49&lt;=Лист3!J$4),Лист3!$N$4,IF(AND('Баллы и сумма'!W49&gt;=Лист3!F$5,'Баллы и сумма'!W49&lt;=Лист3!J$5),Лист3!$N$5))))))</f>
        <v/>
      </c>
      <c r="E27" s="18" t="str">
        <f>IF($B27="","",IF('Баллы и сумма'!X49&lt;=Лист3!K$2,Лист3!$N$2,IF('Баллы и сумма'!X49&gt;=Лист3!G$6,Лист3!$N$6,IF(AND('Баллы и сумма'!X49&gt;=Лист3!G$3,'Баллы и сумма'!X49&lt;=Лист3!K$3),Лист3!$N$3,IF(AND('Баллы и сумма'!X49&gt;=Лист3!G$4,'Баллы и сумма'!X49&lt;=Лист3!K$4),Лист3!$N$4,IF(AND('Баллы и сумма'!X49&gt;=Лист3!G$5,'Баллы и сумма'!X49&lt;=Лист3!K$5),Лист3!$N$5))))))</f>
        <v/>
      </c>
      <c r="F27" s="18" t="str">
        <f>IF($B27="","",IF('Баллы и сумма'!Y49&lt;=Лист3!L$2,Лист3!$N$2,IF('Баллы и сумма'!Y49&gt;=Лист3!H$6,Лист3!$N$6,IF(AND('Баллы и сумма'!Y49&gt;=Лист3!H$3,'Баллы и сумма'!Y49&lt;=Лист3!L$3),Лист3!$N$3,IF(AND('Баллы и сумма'!Y49&gt;=Лист3!H$4,'Баллы и сумма'!Y49&lt;=Лист3!L$4),Лист3!$N$4,IF(AND('Баллы и сумма'!Y49&gt;=Лист3!H$5,'Баллы и сумма'!Y49&lt;=Лист3!L$5),Лист3!$N$5))))))</f>
        <v/>
      </c>
      <c r="G27" s="18" t="str">
        <f>IF($B27="","",IF('Баллы и сумма'!Z49&lt;=Лист3!M$2,Лист3!$N$2,IF('Баллы и сумма'!Z49&gt;=Лист3!I$6,Лист3!$N$6,IF(AND('Баллы и сумма'!Z49&gt;=Лист3!I$3,'Баллы и сумма'!Z49&lt;=Лист3!M$3),Лист3!$N$3,IF(AND('Баллы и сумма'!Z49&gt;=Лист3!I$4,'Баллы и сумма'!Z49&lt;=Лист3!M$4),Лист3!$N$4,IF(AND('Баллы и сумма'!Z49&gt;=Лист3!I$5,'Баллы и сумма'!Z49&lt;=Лист3!M$5),Лист3!$N$5))))))</f>
        <v/>
      </c>
    </row>
    <row r="28" spans="1:7" x14ac:dyDescent="0.25">
      <c r="A28" s="1">
        <v>25</v>
      </c>
      <c r="B28" s="15" t="str">
        <f t="shared" si="1"/>
        <v/>
      </c>
      <c r="C28" s="14" t="str">
        <f t="shared" si="0"/>
        <v/>
      </c>
      <c r="D28" s="18" t="str">
        <f>IF($B28="","",IF('Баллы и сумма'!W51&lt;=Лист3!J$2,Лист3!$N$2,IF('Баллы и сумма'!W51&gt;=Лист3!F$6,Лист3!$N$6,IF(AND('Баллы и сумма'!W51&gt;=Лист3!F$3,'Баллы и сумма'!W51&lt;=Лист3!J$3),Лист3!$N$3,IF(AND('Баллы и сумма'!W51&gt;=Лист3!F$4,'Баллы и сумма'!W51&lt;=Лист3!J$4),Лист3!$N$4,IF(AND('Баллы и сумма'!W51&gt;=Лист3!F$5,'Баллы и сумма'!W51&lt;=Лист3!J$5),Лист3!$N$5))))))</f>
        <v/>
      </c>
      <c r="E28" s="18" t="str">
        <f>IF($B28="","",IF('Баллы и сумма'!X51&lt;=Лист3!K$2,Лист3!$N$2,IF('Баллы и сумма'!X51&gt;=Лист3!G$6,Лист3!$N$6,IF(AND('Баллы и сумма'!X51&gt;=Лист3!G$3,'Баллы и сумма'!X51&lt;=Лист3!K$3),Лист3!$N$3,IF(AND('Баллы и сумма'!X51&gt;=Лист3!G$4,'Баллы и сумма'!X51&lt;=Лист3!K$4),Лист3!$N$4,IF(AND('Баллы и сумма'!X51&gt;=Лист3!G$5,'Баллы и сумма'!X51&lt;=Лист3!K$5),Лист3!$N$5))))))</f>
        <v/>
      </c>
      <c r="F28" s="18" t="str">
        <f>IF($B28="","",IF('Баллы и сумма'!Y51&lt;=Лист3!L$2,Лист3!$N$2,IF('Баллы и сумма'!Y51&gt;=Лист3!H$6,Лист3!$N$6,IF(AND('Баллы и сумма'!Y51&gt;=Лист3!H$3,'Баллы и сумма'!Y51&lt;=Лист3!L$3),Лист3!$N$3,IF(AND('Баллы и сумма'!Y51&gt;=Лист3!H$4,'Баллы и сумма'!Y51&lt;=Лист3!L$4),Лист3!$N$4,IF(AND('Баллы и сумма'!Y51&gt;=Лист3!H$5,'Баллы и сумма'!Y51&lt;=Лист3!L$5),Лист3!$N$5))))))</f>
        <v/>
      </c>
      <c r="G28" s="18" t="str">
        <f>IF($B28="","",IF('Баллы и сумма'!Z51&lt;=Лист3!M$2,Лист3!$N$2,IF('Баллы и сумма'!Z51&gt;=Лист3!I$6,Лист3!$N$6,IF(AND('Баллы и сумма'!Z51&gt;=Лист3!I$3,'Баллы и сумма'!Z51&lt;=Лист3!M$3),Лист3!$N$3,IF(AND('Баллы и сумма'!Z51&gt;=Лист3!I$4,'Баллы и сумма'!Z51&lt;=Лист3!M$4),Лист3!$N$4,IF(AND('Баллы и сумма'!Z51&gt;=Лист3!I$5,'Баллы и сумма'!Z51&lt;=Лист3!M$5),Лист3!$N$5))))))</f>
        <v/>
      </c>
    </row>
    <row r="29" spans="1:7" x14ac:dyDescent="0.25">
      <c r="A29" s="1">
        <v>26</v>
      </c>
      <c r="B29" s="15" t="str">
        <f t="shared" si="1"/>
        <v/>
      </c>
      <c r="C29" s="14" t="str">
        <f t="shared" si="0"/>
        <v/>
      </c>
      <c r="D29" s="18" t="str">
        <f>IF($B29="","",IF('Баллы и сумма'!W53&lt;=Лист3!J$2,Лист3!$N$2,IF('Баллы и сумма'!W53&gt;=Лист3!F$6,Лист3!$N$6,IF(AND('Баллы и сумма'!W53&gt;=Лист3!F$3,'Баллы и сумма'!W53&lt;=Лист3!J$3),Лист3!$N$3,IF(AND('Баллы и сумма'!W53&gt;=Лист3!F$4,'Баллы и сумма'!W53&lt;=Лист3!J$4),Лист3!$N$4,IF(AND('Баллы и сумма'!W53&gt;=Лист3!F$5,'Баллы и сумма'!W53&lt;=Лист3!J$5),Лист3!$N$5))))))</f>
        <v/>
      </c>
      <c r="E29" s="18" t="str">
        <f>IF($B29="","",IF('Баллы и сумма'!X53&lt;=Лист3!K$2,Лист3!$N$2,IF('Баллы и сумма'!X53&gt;=Лист3!G$6,Лист3!$N$6,IF(AND('Баллы и сумма'!X53&gt;=Лист3!G$3,'Баллы и сумма'!X53&lt;=Лист3!K$3),Лист3!$N$3,IF(AND('Баллы и сумма'!X53&gt;=Лист3!G$4,'Баллы и сумма'!X53&lt;=Лист3!K$4),Лист3!$N$4,IF(AND('Баллы и сумма'!X53&gt;=Лист3!G$5,'Баллы и сумма'!X53&lt;=Лист3!K$5),Лист3!$N$5))))))</f>
        <v/>
      </c>
      <c r="F29" s="18" t="str">
        <f>IF($B29="","",IF('Баллы и сумма'!Y53&lt;=Лист3!L$2,Лист3!$N$2,IF('Баллы и сумма'!Y53&gt;=Лист3!H$6,Лист3!$N$6,IF(AND('Баллы и сумма'!Y53&gt;=Лист3!H$3,'Баллы и сумма'!Y53&lt;=Лист3!L$3),Лист3!$N$3,IF(AND('Баллы и сумма'!Y53&gt;=Лист3!H$4,'Баллы и сумма'!Y53&lt;=Лист3!L$4),Лист3!$N$4,IF(AND('Баллы и сумма'!Y53&gt;=Лист3!H$5,'Баллы и сумма'!Y53&lt;=Лист3!L$5),Лист3!$N$5))))))</f>
        <v/>
      </c>
      <c r="G29" s="18" t="str">
        <f>IF($B29="","",IF('Баллы и сумма'!Z53&lt;=Лист3!M$2,Лист3!$N$2,IF('Баллы и сумма'!Z53&gt;=Лист3!I$6,Лист3!$N$6,IF(AND('Баллы и сумма'!Z53&gt;=Лист3!I$3,'Баллы и сумма'!Z53&lt;=Лист3!M$3),Лист3!$N$3,IF(AND('Баллы и сумма'!Z53&gt;=Лист3!I$4,'Баллы и сумма'!Z53&lt;=Лист3!M$4),Лист3!$N$4,IF(AND('Баллы и сумма'!Z53&gt;=Лист3!I$5,'Баллы и сумма'!Z53&lt;=Лист3!M$5),Лист3!$N$5))))))</f>
        <v/>
      </c>
    </row>
    <row r="30" spans="1:7" x14ac:dyDescent="0.25">
      <c r="A30" s="1">
        <v>27</v>
      </c>
      <c r="B30" s="15" t="str">
        <f t="shared" si="1"/>
        <v/>
      </c>
      <c r="C30" s="14" t="str">
        <f t="shared" si="0"/>
        <v/>
      </c>
      <c r="D30" s="18" t="str">
        <f>IF($B30="","",IF('Баллы и сумма'!W55&lt;=Лист3!J$2,Лист3!$N$2,IF('Баллы и сумма'!W55&gt;=Лист3!F$6,Лист3!$N$6,IF(AND('Баллы и сумма'!W55&gt;=Лист3!F$3,'Баллы и сумма'!W55&lt;=Лист3!J$3),Лист3!$N$3,IF(AND('Баллы и сумма'!W55&gt;=Лист3!F$4,'Баллы и сумма'!W55&lt;=Лист3!J$4),Лист3!$N$4,IF(AND('Баллы и сумма'!W55&gt;=Лист3!F$5,'Баллы и сумма'!W55&lt;=Лист3!J$5),Лист3!$N$5))))))</f>
        <v/>
      </c>
      <c r="E30" s="18" t="str">
        <f>IF($B30="","",IF('Баллы и сумма'!X55&lt;=Лист3!K$2,Лист3!$N$2,IF('Баллы и сумма'!X55&gt;=Лист3!G$6,Лист3!$N$6,IF(AND('Баллы и сумма'!X55&gt;=Лист3!G$3,'Баллы и сумма'!X55&lt;=Лист3!K$3),Лист3!$N$3,IF(AND('Баллы и сумма'!X55&gt;=Лист3!G$4,'Баллы и сумма'!X55&lt;=Лист3!K$4),Лист3!$N$4,IF(AND('Баллы и сумма'!X55&gt;=Лист3!G$5,'Баллы и сумма'!X55&lt;=Лист3!K$5),Лист3!$N$5))))))</f>
        <v/>
      </c>
      <c r="F30" s="18" t="str">
        <f>IF($B30="","",IF('Баллы и сумма'!Y55&lt;=Лист3!L$2,Лист3!$N$2,IF('Баллы и сумма'!Y55&gt;=Лист3!H$6,Лист3!$N$6,IF(AND('Баллы и сумма'!Y55&gt;=Лист3!H$3,'Баллы и сумма'!Y55&lt;=Лист3!L$3),Лист3!$N$3,IF(AND('Баллы и сумма'!Y55&gt;=Лист3!H$4,'Баллы и сумма'!Y55&lt;=Лист3!L$4),Лист3!$N$4,IF(AND('Баллы и сумма'!Y55&gt;=Лист3!H$5,'Баллы и сумма'!Y55&lt;=Лист3!L$5),Лист3!$N$5))))))</f>
        <v/>
      </c>
      <c r="G30" s="18" t="str">
        <f>IF($B30="","",IF('Баллы и сумма'!Z55&lt;=Лист3!M$2,Лист3!$N$2,IF('Баллы и сумма'!Z55&gt;=Лист3!I$6,Лист3!$N$6,IF(AND('Баллы и сумма'!Z55&gt;=Лист3!I$3,'Баллы и сумма'!Z55&lt;=Лист3!M$3),Лист3!$N$3,IF(AND('Баллы и сумма'!Z55&gt;=Лист3!I$4,'Баллы и сумма'!Z55&lt;=Лист3!M$4),Лист3!$N$4,IF(AND('Баллы и сумма'!Z55&gt;=Лист3!I$5,'Баллы и сумма'!Z55&lt;=Лист3!M$5),Лист3!$N$5))))))</f>
        <v/>
      </c>
    </row>
    <row r="31" spans="1:7" x14ac:dyDescent="0.25">
      <c r="A31" s="1">
        <v>28</v>
      </c>
      <c r="B31" s="15" t="str">
        <f t="shared" si="1"/>
        <v/>
      </c>
      <c r="C31" s="14" t="str">
        <f t="shared" si="0"/>
        <v/>
      </c>
      <c r="D31" s="18" t="str">
        <f>IF($B31="","",IF('Баллы и сумма'!W57&lt;=Лист3!J$2,Лист3!$N$2,IF('Баллы и сумма'!W57&gt;=Лист3!F$6,Лист3!$N$6,IF(AND('Баллы и сумма'!W57&gt;=Лист3!F$3,'Баллы и сумма'!W57&lt;=Лист3!J$3),Лист3!$N$3,IF(AND('Баллы и сумма'!W57&gt;=Лист3!F$4,'Баллы и сумма'!W57&lt;=Лист3!J$4),Лист3!$N$4,IF(AND('Баллы и сумма'!W57&gt;=Лист3!F$5,'Баллы и сумма'!W57&lt;=Лист3!J$5),Лист3!$N$5))))))</f>
        <v/>
      </c>
      <c r="E31" s="18" t="str">
        <f>IF($B31="","",IF('Баллы и сумма'!X57&lt;=Лист3!K$2,Лист3!$N$2,IF('Баллы и сумма'!X57&gt;=Лист3!G$6,Лист3!$N$6,IF(AND('Баллы и сумма'!X57&gt;=Лист3!G$3,'Баллы и сумма'!X57&lt;=Лист3!K$3),Лист3!$N$3,IF(AND('Баллы и сумма'!X57&gt;=Лист3!G$4,'Баллы и сумма'!X57&lt;=Лист3!K$4),Лист3!$N$4,IF(AND('Баллы и сумма'!X57&gt;=Лист3!G$5,'Баллы и сумма'!X57&lt;=Лист3!K$5),Лист3!$N$5))))))</f>
        <v/>
      </c>
      <c r="F31" s="18" t="str">
        <f>IF($B31="","",IF('Баллы и сумма'!Y57&lt;=Лист3!L$2,Лист3!$N$2,IF('Баллы и сумма'!Y57&gt;=Лист3!H$6,Лист3!$N$6,IF(AND('Баллы и сумма'!Y57&gt;=Лист3!H$3,'Баллы и сумма'!Y57&lt;=Лист3!L$3),Лист3!$N$3,IF(AND('Баллы и сумма'!Y57&gt;=Лист3!H$4,'Баллы и сумма'!Y57&lt;=Лист3!L$4),Лист3!$N$4,IF(AND('Баллы и сумма'!Y57&gt;=Лист3!H$5,'Баллы и сумма'!Y57&lt;=Лист3!L$5),Лист3!$N$5))))))</f>
        <v/>
      </c>
      <c r="G31" s="18" t="str">
        <f>IF($B31="","",IF('Баллы и сумма'!Z57&lt;=Лист3!M$2,Лист3!$N$2,IF('Баллы и сумма'!Z57&gt;=Лист3!I$6,Лист3!$N$6,IF(AND('Баллы и сумма'!Z57&gt;=Лист3!I$3,'Баллы и сумма'!Z57&lt;=Лист3!M$3),Лист3!$N$3,IF(AND('Баллы и сумма'!Z57&gt;=Лист3!I$4,'Баллы и сумма'!Z57&lt;=Лист3!M$4),Лист3!$N$4,IF(AND('Баллы и сумма'!Z57&gt;=Лист3!I$5,'Баллы и сумма'!Z57&lt;=Лист3!M$5),Лист3!$N$5))))))</f>
        <v/>
      </c>
    </row>
    <row r="32" spans="1:7" x14ac:dyDescent="0.25">
      <c r="A32" s="1">
        <v>29</v>
      </c>
      <c r="B32" s="15" t="str">
        <f t="shared" si="1"/>
        <v/>
      </c>
      <c r="C32" s="14" t="str">
        <f t="shared" si="0"/>
        <v/>
      </c>
      <c r="D32" s="18" t="str">
        <f>IF($B32="","",IF('Баллы и сумма'!W59&lt;=Лист3!J$2,Лист3!$N$2,IF('Баллы и сумма'!W59&gt;=Лист3!F$6,Лист3!$N$6,IF(AND('Баллы и сумма'!W59&gt;=Лист3!F$3,'Баллы и сумма'!W59&lt;=Лист3!J$3),Лист3!$N$3,IF(AND('Баллы и сумма'!W59&gt;=Лист3!F$4,'Баллы и сумма'!W59&lt;=Лист3!J$4),Лист3!$N$4,IF(AND('Баллы и сумма'!W59&gt;=Лист3!F$5,'Баллы и сумма'!W59&lt;=Лист3!J$5),Лист3!$N$5))))))</f>
        <v/>
      </c>
      <c r="E32" s="18" t="str">
        <f>IF($B32="","",IF('Баллы и сумма'!X59&lt;=Лист3!K$2,Лист3!$N$2,IF('Баллы и сумма'!X59&gt;=Лист3!G$6,Лист3!$N$6,IF(AND('Баллы и сумма'!X59&gt;=Лист3!G$3,'Баллы и сумма'!X59&lt;=Лист3!K$3),Лист3!$N$3,IF(AND('Баллы и сумма'!X59&gt;=Лист3!G$4,'Баллы и сумма'!X59&lt;=Лист3!K$4),Лист3!$N$4,IF(AND('Баллы и сумма'!X59&gt;=Лист3!G$5,'Баллы и сумма'!X59&lt;=Лист3!K$5),Лист3!$N$5))))))</f>
        <v/>
      </c>
      <c r="F32" s="18" t="str">
        <f>IF($B32="","",IF('Баллы и сумма'!Y59&lt;=Лист3!L$2,Лист3!$N$2,IF('Баллы и сумма'!Y59&gt;=Лист3!H$6,Лист3!$N$6,IF(AND('Баллы и сумма'!Y59&gt;=Лист3!H$3,'Баллы и сумма'!Y59&lt;=Лист3!L$3),Лист3!$N$3,IF(AND('Баллы и сумма'!Y59&gt;=Лист3!H$4,'Баллы и сумма'!Y59&lt;=Лист3!L$4),Лист3!$N$4,IF(AND('Баллы и сумма'!Y59&gt;=Лист3!H$5,'Баллы и сумма'!Y59&lt;=Лист3!L$5),Лист3!$N$5))))))</f>
        <v/>
      </c>
      <c r="G32" s="18" t="str">
        <f>IF($B32="","",IF('Баллы и сумма'!Z59&lt;=Лист3!M$2,Лист3!$N$2,IF('Баллы и сумма'!Z59&gt;=Лист3!I$6,Лист3!$N$6,IF(AND('Баллы и сумма'!Z59&gt;=Лист3!I$3,'Баллы и сумма'!Z59&lt;=Лист3!M$3),Лист3!$N$3,IF(AND('Баллы и сумма'!Z59&gt;=Лист3!I$4,'Баллы и сумма'!Z59&lt;=Лист3!M$4),Лист3!$N$4,IF(AND('Баллы и сумма'!Z59&gt;=Лист3!I$5,'Баллы и сумма'!Z59&lt;=Лист3!M$5),Лист3!$N$5))))))</f>
        <v/>
      </c>
    </row>
    <row r="33" spans="1:7" x14ac:dyDescent="0.25">
      <c r="A33" s="1">
        <v>30</v>
      </c>
      <c r="B33" s="15" t="str">
        <f t="shared" si="1"/>
        <v/>
      </c>
      <c r="C33" s="14" t="str">
        <f t="shared" si="0"/>
        <v/>
      </c>
      <c r="D33" s="18" t="str">
        <f>IF($B33="","",IF('Баллы и сумма'!W61&lt;=Лист3!J$2,Лист3!$N$2,IF('Баллы и сумма'!W61&gt;=Лист3!F$6,Лист3!$N$6,IF(AND('Баллы и сумма'!W61&gt;=Лист3!F$3,'Баллы и сумма'!W61&lt;=Лист3!J$3),Лист3!$N$3,IF(AND('Баллы и сумма'!W61&gt;=Лист3!F$4,'Баллы и сумма'!W61&lt;=Лист3!J$4),Лист3!$N$4,IF(AND('Баллы и сумма'!W61&gt;=Лист3!F$5,'Баллы и сумма'!W61&lt;=Лист3!J$5),Лист3!$N$5))))))</f>
        <v/>
      </c>
      <c r="E33" s="18" t="str">
        <f>IF($B33="","",IF('Баллы и сумма'!X61&lt;=Лист3!K$2,Лист3!$N$2,IF('Баллы и сумма'!X61&gt;=Лист3!G$6,Лист3!$N$6,IF(AND('Баллы и сумма'!X61&gt;=Лист3!G$3,'Баллы и сумма'!X61&lt;=Лист3!K$3),Лист3!$N$3,IF(AND('Баллы и сумма'!X61&gt;=Лист3!G$4,'Баллы и сумма'!X61&lt;=Лист3!K$4),Лист3!$N$4,IF(AND('Баллы и сумма'!X61&gt;=Лист3!G$5,'Баллы и сумма'!X61&lt;=Лист3!K$5),Лист3!$N$5))))))</f>
        <v/>
      </c>
      <c r="F33" s="18" t="str">
        <f>IF($B33="","",IF('Баллы и сумма'!Y61&lt;=Лист3!L$2,Лист3!$N$2,IF('Баллы и сумма'!Y61&gt;=Лист3!H$6,Лист3!$N$6,IF(AND('Баллы и сумма'!Y61&gt;=Лист3!H$3,'Баллы и сумма'!Y61&lt;=Лист3!L$3),Лист3!$N$3,IF(AND('Баллы и сумма'!Y61&gt;=Лист3!H$4,'Баллы и сумма'!Y61&lt;=Лист3!L$4),Лист3!$N$4,IF(AND('Баллы и сумма'!Y61&gt;=Лист3!H$5,'Баллы и сумма'!Y61&lt;=Лист3!L$5),Лист3!$N$5))))))</f>
        <v/>
      </c>
      <c r="G33" s="18" t="str">
        <f>IF($B33="","",IF('Баллы и сумма'!Z61&lt;=Лист3!M$2,Лист3!$N$2,IF('Баллы и сумма'!Z61&gt;=Лист3!I$6,Лист3!$N$6,IF(AND('Баллы и сумма'!Z61&gt;=Лист3!I$3,'Баллы и сумма'!Z61&lt;=Лист3!M$3),Лист3!$N$3,IF(AND('Баллы и сумма'!Z61&gt;=Лист3!I$4,'Баллы и сумма'!Z61&lt;=Лист3!M$4),Лист3!$N$4,IF(AND('Баллы и сумма'!Z61&gt;=Лист3!I$5,'Баллы и сумма'!Z61&lt;=Лист3!M$5),Лист3!$N$5))))))</f>
        <v/>
      </c>
    </row>
    <row r="34" spans="1:7" x14ac:dyDescent="0.25">
      <c r="A34" s="1">
        <v>31</v>
      </c>
      <c r="B34" s="15" t="str">
        <f t="shared" si="1"/>
        <v/>
      </c>
      <c r="C34" s="14" t="str">
        <f t="shared" si="0"/>
        <v/>
      </c>
      <c r="D34" s="18" t="str">
        <f>IF($B34="","",IF('Баллы и сумма'!W63&lt;=Лист3!J$2,Лист3!$N$2,IF('Баллы и сумма'!W63&gt;=Лист3!F$6,Лист3!$N$6,IF(AND('Баллы и сумма'!W63&gt;=Лист3!F$3,'Баллы и сумма'!W63&lt;=Лист3!J$3),Лист3!$N$3,IF(AND('Баллы и сумма'!W63&gt;=Лист3!F$4,'Баллы и сумма'!W63&lt;=Лист3!J$4),Лист3!$N$4,IF(AND('Баллы и сумма'!W63&gt;=Лист3!F$5,'Баллы и сумма'!W63&lt;=Лист3!J$5),Лист3!$N$5))))))</f>
        <v/>
      </c>
      <c r="E34" s="18" t="str">
        <f>IF($B34="","",IF('Баллы и сумма'!X63&lt;=Лист3!K$2,Лист3!$N$2,IF('Баллы и сумма'!X63&gt;=Лист3!G$6,Лист3!$N$6,IF(AND('Баллы и сумма'!X63&gt;=Лист3!G$3,'Баллы и сумма'!X63&lt;=Лист3!K$3),Лист3!$N$3,IF(AND('Баллы и сумма'!X63&gt;=Лист3!G$4,'Баллы и сумма'!X63&lt;=Лист3!K$4),Лист3!$N$4,IF(AND('Баллы и сумма'!X63&gt;=Лист3!G$5,'Баллы и сумма'!X63&lt;=Лист3!K$5),Лист3!$N$5))))))</f>
        <v/>
      </c>
      <c r="F34" s="18" t="str">
        <f>IF($B34="","",IF('Баллы и сумма'!Y63&lt;=Лист3!L$2,Лист3!$N$2,IF('Баллы и сумма'!Y63&gt;=Лист3!H$6,Лист3!$N$6,IF(AND('Баллы и сумма'!Y63&gt;=Лист3!H$3,'Баллы и сумма'!Y63&lt;=Лист3!L$3),Лист3!$N$3,IF(AND('Баллы и сумма'!Y63&gt;=Лист3!H$4,'Баллы и сумма'!Y63&lt;=Лист3!L$4),Лист3!$N$4,IF(AND('Баллы и сумма'!Y63&gt;=Лист3!H$5,'Баллы и сумма'!Y63&lt;=Лист3!L$5),Лист3!$N$5))))))</f>
        <v/>
      </c>
      <c r="G34" s="18" t="str">
        <f>IF($B34="","",IF('Баллы и сумма'!Z63&lt;=Лист3!M$2,Лист3!$N$2,IF('Баллы и сумма'!Z63&gt;=Лист3!I$6,Лист3!$N$6,IF(AND('Баллы и сумма'!Z63&gt;=Лист3!I$3,'Баллы и сумма'!Z63&lt;=Лист3!M$3),Лист3!$N$3,IF(AND('Баллы и сумма'!Z63&gt;=Лист3!I$4,'Баллы и сумма'!Z63&lt;=Лист3!M$4),Лист3!$N$4,IF(AND('Баллы и сумма'!Z63&gt;=Лист3!I$5,'Баллы и сумма'!Z63&lt;=Лист3!M$5),Лист3!$N$5))))))</f>
        <v/>
      </c>
    </row>
    <row r="35" spans="1:7" x14ac:dyDescent="0.25">
      <c r="A35" s="1">
        <v>32</v>
      </c>
      <c r="B35" s="15" t="str">
        <f t="shared" si="1"/>
        <v/>
      </c>
      <c r="C35" s="14" t="str">
        <f t="shared" si="0"/>
        <v/>
      </c>
      <c r="D35" s="18" t="str">
        <f>IF($B35="","",IF('Баллы и сумма'!W65&lt;=Лист3!J$2,Лист3!$N$2,IF('Баллы и сумма'!W65&gt;=Лист3!F$6,Лист3!$N$6,IF(AND('Баллы и сумма'!W65&gt;=Лист3!F$3,'Баллы и сумма'!W65&lt;=Лист3!J$3),Лист3!$N$3,IF(AND('Баллы и сумма'!W65&gt;=Лист3!F$4,'Баллы и сумма'!W65&lt;=Лист3!J$4),Лист3!$N$4,IF(AND('Баллы и сумма'!W65&gt;=Лист3!F$5,'Баллы и сумма'!W65&lt;=Лист3!J$5),Лист3!$N$5))))))</f>
        <v/>
      </c>
      <c r="E35" s="18" t="str">
        <f>IF($B35="","",IF('Баллы и сумма'!X65&lt;=Лист3!K$2,Лист3!$N$2,IF('Баллы и сумма'!X65&gt;=Лист3!G$6,Лист3!$N$6,IF(AND('Баллы и сумма'!X65&gt;=Лист3!G$3,'Баллы и сумма'!X65&lt;=Лист3!K$3),Лист3!$N$3,IF(AND('Баллы и сумма'!X65&gt;=Лист3!G$4,'Баллы и сумма'!X65&lt;=Лист3!K$4),Лист3!$N$4,IF(AND('Баллы и сумма'!X65&gt;=Лист3!G$5,'Баллы и сумма'!X65&lt;=Лист3!K$5),Лист3!$N$5))))))</f>
        <v/>
      </c>
      <c r="F35" s="18" t="str">
        <f>IF($B35="","",IF('Баллы и сумма'!Y65&lt;=Лист3!L$2,Лист3!$N$2,IF('Баллы и сумма'!Y65&gt;=Лист3!H$6,Лист3!$N$6,IF(AND('Баллы и сумма'!Y65&gt;=Лист3!H$3,'Баллы и сумма'!Y65&lt;=Лист3!L$3),Лист3!$N$3,IF(AND('Баллы и сумма'!Y65&gt;=Лист3!H$4,'Баллы и сумма'!Y65&lt;=Лист3!L$4),Лист3!$N$4,IF(AND('Баллы и сумма'!Y65&gt;=Лист3!H$5,'Баллы и сумма'!Y65&lt;=Лист3!L$5),Лист3!$N$5))))))</f>
        <v/>
      </c>
      <c r="G35" s="18" t="str">
        <f>IF($B35="","",IF('Баллы и сумма'!Z65&lt;=Лист3!M$2,Лист3!$N$2,IF('Баллы и сумма'!Z65&gt;=Лист3!I$6,Лист3!$N$6,IF(AND('Баллы и сумма'!Z65&gt;=Лист3!I$3,'Баллы и сумма'!Z65&lt;=Лист3!M$3),Лист3!$N$3,IF(AND('Баллы и сумма'!Z65&gt;=Лист3!I$4,'Баллы и сумма'!Z65&lt;=Лист3!M$4),Лист3!$N$4,IF(AND('Баллы и сумма'!Z65&gt;=Лист3!I$5,'Баллы и сумма'!Z65&lt;=Лист3!M$5),Лист3!$N$5))))))</f>
        <v/>
      </c>
    </row>
    <row r="36" spans="1:7" x14ac:dyDescent="0.25">
      <c r="A36" s="1">
        <v>33</v>
      </c>
      <c r="B36" s="15" t="str">
        <f t="shared" si="1"/>
        <v/>
      </c>
      <c r="C36" s="14" t="str">
        <f t="shared" si="0"/>
        <v/>
      </c>
      <c r="D36" s="18" t="str">
        <f>IF($B36="","",IF('Баллы и сумма'!W67&lt;=Лист3!J$2,Лист3!$N$2,IF('Баллы и сумма'!W67&gt;=Лист3!F$6,Лист3!$N$6,IF(AND('Баллы и сумма'!W67&gt;=Лист3!F$3,'Баллы и сумма'!W67&lt;=Лист3!J$3),Лист3!$N$3,IF(AND('Баллы и сумма'!W67&gt;=Лист3!F$4,'Баллы и сумма'!W67&lt;=Лист3!J$4),Лист3!$N$4,IF(AND('Баллы и сумма'!W67&gt;=Лист3!F$5,'Баллы и сумма'!W67&lt;=Лист3!J$5),Лист3!$N$5))))))</f>
        <v/>
      </c>
      <c r="E36" s="18" t="str">
        <f>IF($B36="","",IF('Баллы и сумма'!X67&lt;=Лист3!K$2,Лист3!$N$2,IF('Баллы и сумма'!X67&gt;=Лист3!G$6,Лист3!$N$6,IF(AND('Баллы и сумма'!X67&gt;=Лист3!G$3,'Баллы и сумма'!X67&lt;=Лист3!K$3),Лист3!$N$3,IF(AND('Баллы и сумма'!X67&gt;=Лист3!G$4,'Баллы и сумма'!X67&lt;=Лист3!K$4),Лист3!$N$4,IF(AND('Баллы и сумма'!X67&gt;=Лист3!G$5,'Баллы и сумма'!X67&lt;=Лист3!K$5),Лист3!$N$5))))))</f>
        <v/>
      </c>
      <c r="F36" s="18" t="str">
        <f>IF($B36="","",IF('Баллы и сумма'!Y67&lt;=Лист3!L$2,Лист3!$N$2,IF('Баллы и сумма'!Y67&gt;=Лист3!H$6,Лист3!$N$6,IF(AND('Баллы и сумма'!Y67&gt;=Лист3!H$3,'Баллы и сумма'!Y67&lt;=Лист3!L$3),Лист3!$N$3,IF(AND('Баллы и сумма'!Y67&gt;=Лист3!H$4,'Баллы и сумма'!Y67&lt;=Лист3!L$4),Лист3!$N$4,IF(AND('Баллы и сумма'!Y67&gt;=Лист3!H$5,'Баллы и сумма'!Y67&lt;=Лист3!L$5),Лист3!$N$5))))))</f>
        <v/>
      </c>
      <c r="G36" s="18" t="str">
        <f>IF($B36="","",IF('Баллы и сумма'!Z67&lt;=Лист3!M$2,Лист3!$N$2,IF('Баллы и сумма'!Z67&gt;=Лист3!I$6,Лист3!$N$6,IF(AND('Баллы и сумма'!Z67&gt;=Лист3!I$3,'Баллы и сумма'!Z67&lt;=Лист3!M$3),Лист3!$N$3,IF(AND('Баллы и сумма'!Z67&gt;=Лист3!I$4,'Баллы и сумма'!Z67&lt;=Лист3!M$4),Лист3!$N$4,IF(AND('Баллы и сумма'!Z67&gt;=Лист3!I$5,'Баллы и сумма'!Z67&lt;=Лист3!M$5),Лист3!$N$5))))))</f>
        <v/>
      </c>
    </row>
    <row r="37" spans="1:7" x14ac:dyDescent="0.25">
      <c r="A37" s="1">
        <v>34</v>
      </c>
      <c r="B37" s="15" t="str">
        <f t="shared" si="1"/>
        <v/>
      </c>
      <c r="C37" s="14" t="str">
        <f t="shared" si="0"/>
        <v/>
      </c>
      <c r="D37" s="18" t="str">
        <f>IF($B37="","",IF('Баллы и сумма'!W69&lt;=Лист3!J$2,Лист3!$N$2,IF('Баллы и сумма'!W69&gt;=Лист3!F$6,Лист3!$N$6,IF(AND('Баллы и сумма'!W69&gt;=Лист3!F$3,'Баллы и сумма'!W69&lt;=Лист3!J$3),Лист3!$N$3,IF(AND('Баллы и сумма'!W69&gt;=Лист3!F$4,'Баллы и сумма'!W69&lt;=Лист3!J$4),Лист3!$N$4,IF(AND('Баллы и сумма'!W69&gt;=Лист3!F$5,'Баллы и сумма'!W69&lt;=Лист3!J$5),Лист3!$N$5))))))</f>
        <v/>
      </c>
      <c r="E37" s="18" t="str">
        <f>IF($B37="","",IF('Баллы и сумма'!X69&lt;=Лист3!K$2,Лист3!$N$2,IF('Баллы и сумма'!X69&gt;=Лист3!G$6,Лист3!$N$6,IF(AND('Баллы и сумма'!X69&gt;=Лист3!G$3,'Баллы и сумма'!X69&lt;=Лист3!K$3),Лист3!$N$3,IF(AND('Баллы и сумма'!X69&gt;=Лист3!G$4,'Баллы и сумма'!X69&lt;=Лист3!K$4),Лист3!$N$4,IF(AND('Баллы и сумма'!X69&gt;=Лист3!G$5,'Баллы и сумма'!X69&lt;=Лист3!K$5),Лист3!$N$5))))))</f>
        <v/>
      </c>
      <c r="F37" s="18" t="str">
        <f>IF($B37="","",IF('Баллы и сумма'!Y69&lt;=Лист3!L$2,Лист3!$N$2,IF('Баллы и сумма'!Y69&gt;=Лист3!H$6,Лист3!$N$6,IF(AND('Баллы и сумма'!Y69&gt;=Лист3!H$3,'Баллы и сумма'!Y69&lt;=Лист3!L$3),Лист3!$N$3,IF(AND('Баллы и сумма'!Y69&gt;=Лист3!H$4,'Баллы и сумма'!Y69&lt;=Лист3!L$4),Лист3!$N$4,IF(AND('Баллы и сумма'!Y69&gt;=Лист3!H$5,'Баллы и сумма'!Y69&lt;=Лист3!L$5),Лист3!$N$5))))))</f>
        <v/>
      </c>
      <c r="G37" s="18" t="str">
        <f>IF($B37="","",IF('Баллы и сумма'!Z69&lt;=Лист3!M$2,Лист3!$N$2,IF('Баллы и сумма'!Z69&gt;=Лист3!I$6,Лист3!$N$6,IF(AND('Баллы и сумма'!Z69&gt;=Лист3!I$3,'Баллы и сумма'!Z69&lt;=Лист3!M$3),Лист3!$N$3,IF(AND('Баллы и сумма'!Z69&gt;=Лист3!I$4,'Баллы и сумма'!Z69&lt;=Лист3!M$4),Лист3!$N$4,IF(AND('Баллы и сумма'!Z69&gt;=Лист3!I$5,'Баллы и сумма'!Z69&lt;=Лист3!M$5),Лист3!$N$5))))))</f>
        <v/>
      </c>
    </row>
    <row r="38" spans="1:7" x14ac:dyDescent="0.25">
      <c r="A38" s="1">
        <v>35</v>
      </c>
      <c r="B38" s="15" t="str">
        <f t="shared" si="1"/>
        <v/>
      </c>
      <c r="C38" s="14" t="str">
        <f t="shared" si="0"/>
        <v/>
      </c>
      <c r="D38" s="18" t="str">
        <f>IF($B38="","",IF('Баллы и сумма'!W71&lt;=Лист3!J$2,Лист3!$N$2,IF('Баллы и сумма'!W71&gt;=Лист3!F$6,Лист3!$N$6,IF(AND('Баллы и сумма'!W71&gt;=Лист3!F$3,'Баллы и сумма'!W71&lt;=Лист3!J$3),Лист3!$N$3,IF(AND('Баллы и сумма'!W71&gt;=Лист3!F$4,'Баллы и сумма'!W71&lt;=Лист3!J$4),Лист3!$N$4,IF(AND('Баллы и сумма'!W71&gt;=Лист3!F$5,'Баллы и сумма'!W71&lt;=Лист3!J$5),Лист3!$N$5))))))</f>
        <v/>
      </c>
      <c r="E38" s="18" t="str">
        <f>IF($B38="","",IF('Баллы и сумма'!X71&lt;=Лист3!K$2,Лист3!$N$2,IF('Баллы и сумма'!X71&gt;=Лист3!G$6,Лист3!$N$6,IF(AND('Баллы и сумма'!X71&gt;=Лист3!G$3,'Баллы и сумма'!X71&lt;=Лист3!K$3),Лист3!$N$3,IF(AND('Баллы и сумма'!X71&gt;=Лист3!G$4,'Баллы и сумма'!X71&lt;=Лист3!K$4),Лист3!$N$4,IF(AND('Баллы и сумма'!X71&gt;=Лист3!G$5,'Баллы и сумма'!X71&lt;=Лист3!K$5),Лист3!$N$5))))))</f>
        <v/>
      </c>
      <c r="F38" s="18" t="str">
        <f>IF($B38="","",IF('Баллы и сумма'!Y71&lt;=Лист3!L$2,Лист3!$N$2,IF('Баллы и сумма'!Y71&gt;=Лист3!H$6,Лист3!$N$6,IF(AND('Баллы и сумма'!Y71&gt;=Лист3!H$3,'Баллы и сумма'!Y71&lt;=Лист3!L$3),Лист3!$N$3,IF(AND('Баллы и сумма'!Y71&gt;=Лист3!H$4,'Баллы и сумма'!Y71&lt;=Лист3!L$4),Лист3!$N$4,IF(AND('Баллы и сумма'!Y71&gt;=Лист3!H$5,'Баллы и сумма'!Y71&lt;=Лист3!L$5),Лист3!$N$5))))))</f>
        <v/>
      </c>
      <c r="G38" s="18" t="str">
        <f>IF($B38="","",IF('Баллы и сумма'!Z71&lt;=Лист3!M$2,Лист3!$N$2,IF('Баллы и сумма'!Z71&gt;=Лист3!I$6,Лист3!$N$6,IF(AND('Баллы и сумма'!Z71&gt;=Лист3!I$3,'Баллы и сумма'!Z71&lt;=Лист3!M$3),Лист3!$N$3,IF(AND('Баллы и сумма'!Z71&gt;=Лист3!I$4,'Баллы и сумма'!Z71&lt;=Лист3!M$4),Лист3!$N$4,IF(AND('Баллы и сумма'!Z71&gt;=Лист3!I$5,'Баллы и сумма'!Z71&lt;=Лист3!M$5),Лист3!$N$5))))))</f>
        <v/>
      </c>
    </row>
    <row r="39" spans="1:7" x14ac:dyDescent="0.25">
      <c r="A39" s="1">
        <v>36</v>
      </c>
      <c r="B39" s="15" t="str">
        <f t="shared" si="1"/>
        <v/>
      </c>
      <c r="C39" s="14" t="str">
        <f t="shared" si="0"/>
        <v/>
      </c>
      <c r="D39" s="18" t="str">
        <f>IF($B39="","",IF('Баллы и сумма'!W73&lt;=Лист3!J$2,Лист3!$N$2,IF('Баллы и сумма'!W73&gt;=Лист3!F$6,Лист3!$N$6,IF(AND('Баллы и сумма'!W73&gt;=Лист3!F$3,'Баллы и сумма'!W73&lt;=Лист3!J$3),Лист3!$N$3,IF(AND('Баллы и сумма'!W73&gt;=Лист3!F$4,'Баллы и сумма'!W73&lt;=Лист3!J$4),Лист3!$N$4,IF(AND('Баллы и сумма'!W73&gt;=Лист3!F$5,'Баллы и сумма'!W73&lt;=Лист3!J$5),Лист3!$N$5))))))</f>
        <v/>
      </c>
      <c r="E39" s="18" t="str">
        <f>IF($B39="","",IF('Баллы и сумма'!X73&lt;=Лист3!K$2,Лист3!$N$2,IF('Баллы и сумма'!X73&gt;=Лист3!G$6,Лист3!$N$6,IF(AND('Баллы и сумма'!X73&gt;=Лист3!G$3,'Баллы и сумма'!X73&lt;=Лист3!K$3),Лист3!$N$3,IF(AND('Баллы и сумма'!X73&gt;=Лист3!G$4,'Баллы и сумма'!X73&lt;=Лист3!K$4),Лист3!$N$4,IF(AND('Баллы и сумма'!X73&gt;=Лист3!G$5,'Баллы и сумма'!X73&lt;=Лист3!K$5),Лист3!$N$5))))))</f>
        <v/>
      </c>
      <c r="F39" s="18" t="str">
        <f>IF($B39="","",IF('Баллы и сумма'!Y73&lt;=Лист3!L$2,Лист3!$N$2,IF('Баллы и сумма'!Y73&gt;=Лист3!H$6,Лист3!$N$6,IF(AND('Баллы и сумма'!Y73&gt;=Лист3!H$3,'Баллы и сумма'!Y73&lt;=Лист3!L$3),Лист3!$N$3,IF(AND('Баллы и сумма'!Y73&gt;=Лист3!H$4,'Баллы и сумма'!Y73&lt;=Лист3!L$4),Лист3!$N$4,IF(AND('Баллы и сумма'!Y73&gt;=Лист3!H$5,'Баллы и сумма'!Y73&lt;=Лист3!L$5),Лист3!$N$5))))))</f>
        <v/>
      </c>
      <c r="G39" s="18" t="str">
        <f>IF($B39="","",IF('Баллы и сумма'!Z73&lt;=Лист3!M$2,Лист3!$N$2,IF('Баллы и сумма'!Z73&gt;=Лист3!I$6,Лист3!$N$6,IF(AND('Баллы и сумма'!Z73&gt;=Лист3!I$3,'Баллы и сумма'!Z73&lt;=Лист3!M$3),Лист3!$N$3,IF(AND('Баллы и сумма'!Z73&gt;=Лист3!I$4,'Баллы и сумма'!Z73&lt;=Лист3!M$4),Лист3!$N$4,IF(AND('Баллы и сумма'!Z73&gt;=Лист3!I$5,'Баллы и сумма'!Z73&lt;=Лист3!M$5),Лист3!$N$5))))))</f>
        <v/>
      </c>
    </row>
    <row r="40" spans="1:7" x14ac:dyDescent="0.25">
      <c r="A40" s="1">
        <v>37</v>
      </c>
      <c r="B40" s="15" t="str">
        <f t="shared" si="1"/>
        <v/>
      </c>
      <c r="C40" s="14" t="str">
        <f t="shared" si="0"/>
        <v/>
      </c>
      <c r="D40" s="18" t="str">
        <f>IF($B40="","",IF('Баллы и сумма'!W75&lt;=Лист3!J$2,Лист3!$N$2,IF('Баллы и сумма'!W75&gt;=Лист3!F$6,Лист3!$N$6,IF(AND('Баллы и сумма'!W75&gt;=Лист3!F$3,'Баллы и сумма'!W75&lt;=Лист3!J$3),Лист3!$N$3,IF(AND('Баллы и сумма'!W75&gt;=Лист3!F$4,'Баллы и сумма'!W75&lt;=Лист3!J$4),Лист3!$N$4,IF(AND('Баллы и сумма'!W75&gt;=Лист3!F$5,'Баллы и сумма'!W75&lt;=Лист3!J$5),Лист3!$N$5))))))</f>
        <v/>
      </c>
      <c r="E40" s="18" t="str">
        <f>IF($B40="","",IF('Баллы и сумма'!X75&lt;=Лист3!K$2,Лист3!$N$2,IF('Баллы и сумма'!X75&gt;=Лист3!G$6,Лист3!$N$6,IF(AND('Баллы и сумма'!X75&gt;=Лист3!G$3,'Баллы и сумма'!X75&lt;=Лист3!K$3),Лист3!$N$3,IF(AND('Баллы и сумма'!X75&gt;=Лист3!G$4,'Баллы и сумма'!X75&lt;=Лист3!K$4),Лист3!$N$4,IF(AND('Баллы и сумма'!X75&gt;=Лист3!G$5,'Баллы и сумма'!X75&lt;=Лист3!K$5),Лист3!$N$5))))))</f>
        <v/>
      </c>
      <c r="F40" s="18" t="str">
        <f>IF($B40="","",IF('Баллы и сумма'!Y75&lt;=Лист3!L$2,Лист3!$N$2,IF('Баллы и сумма'!Y75&gt;=Лист3!H$6,Лист3!$N$6,IF(AND('Баллы и сумма'!Y75&gt;=Лист3!H$3,'Баллы и сумма'!Y75&lt;=Лист3!L$3),Лист3!$N$3,IF(AND('Баллы и сумма'!Y75&gt;=Лист3!H$4,'Баллы и сумма'!Y75&lt;=Лист3!L$4),Лист3!$N$4,IF(AND('Баллы и сумма'!Y75&gt;=Лист3!H$5,'Баллы и сумма'!Y75&lt;=Лист3!L$5),Лист3!$N$5))))))</f>
        <v/>
      </c>
      <c r="G40" s="18" t="str">
        <f>IF($B40="","",IF('Баллы и сумма'!Z75&lt;=Лист3!M$2,Лист3!$N$2,IF('Баллы и сумма'!Z75&gt;=Лист3!I$6,Лист3!$N$6,IF(AND('Баллы и сумма'!Z75&gt;=Лист3!I$3,'Баллы и сумма'!Z75&lt;=Лист3!M$3),Лист3!$N$3,IF(AND('Баллы и сумма'!Z75&gt;=Лист3!I$4,'Баллы и сумма'!Z75&lt;=Лист3!M$4),Лист3!$N$4,IF(AND('Баллы и сумма'!Z75&gt;=Лист3!I$5,'Баллы и сумма'!Z75&lt;=Лист3!M$5),Лист3!$N$5))))))</f>
        <v/>
      </c>
    </row>
    <row r="41" spans="1:7" x14ac:dyDescent="0.25">
      <c r="A41" s="1">
        <v>38</v>
      </c>
      <c r="B41" s="15" t="str">
        <f t="shared" si="1"/>
        <v/>
      </c>
      <c r="C41" s="14" t="str">
        <f t="shared" si="0"/>
        <v/>
      </c>
      <c r="D41" s="18" t="str">
        <f>IF($B41="","",IF('Баллы и сумма'!W77&lt;=Лист3!J$2,Лист3!$N$2,IF('Баллы и сумма'!W77&gt;=Лист3!F$6,Лист3!$N$6,IF(AND('Баллы и сумма'!W77&gt;=Лист3!F$3,'Баллы и сумма'!W77&lt;=Лист3!J$3),Лист3!$N$3,IF(AND('Баллы и сумма'!W77&gt;=Лист3!F$4,'Баллы и сумма'!W77&lt;=Лист3!J$4),Лист3!$N$4,IF(AND('Баллы и сумма'!W77&gt;=Лист3!F$5,'Баллы и сумма'!W77&lt;=Лист3!J$5),Лист3!$N$5))))))</f>
        <v/>
      </c>
      <c r="E41" s="18" t="str">
        <f>IF($B41="","",IF('Баллы и сумма'!X77&lt;=Лист3!K$2,Лист3!$N$2,IF('Баллы и сумма'!X77&gt;=Лист3!G$6,Лист3!$N$6,IF(AND('Баллы и сумма'!X77&gt;=Лист3!G$3,'Баллы и сумма'!X77&lt;=Лист3!K$3),Лист3!$N$3,IF(AND('Баллы и сумма'!X77&gt;=Лист3!G$4,'Баллы и сумма'!X77&lt;=Лист3!K$4),Лист3!$N$4,IF(AND('Баллы и сумма'!X77&gt;=Лист3!G$5,'Баллы и сумма'!X77&lt;=Лист3!K$5),Лист3!$N$5))))))</f>
        <v/>
      </c>
      <c r="F41" s="18" t="str">
        <f>IF($B41="","",IF('Баллы и сумма'!Y77&lt;=Лист3!L$2,Лист3!$N$2,IF('Баллы и сумма'!Y77&gt;=Лист3!H$6,Лист3!$N$6,IF(AND('Баллы и сумма'!Y77&gt;=Лист3!H$3,'Баллы и сумма'!Y77&lt;=Лист3!L$3),Лист3!$N$3,IF(AND('Баллы и сумма'!Y77&gt;=Лист3!H$4,'Баллы и сумма'!Y77&lt;=Лист3!L$4),Лист3!$N$4,IF(AND('Баллы и сумма'!Y77&gt;=Лист3!H$5,'Баллы и сумма'!Y77&lt;=Лист3!L$5),Лист3!$N$5))))))</f>
        <v/>
      </c>
      <c r="G41" s="18" t="str">
        <f>IF($B41="","",IF('Баллы и сумма'!Z77&lt;=Лист3!M$2,Лист3!$N$2,IF('Баллы и сумма'!Z77&gt;=Лист3!I$6,Лист3!$N$6,IF(AND('Баллы и сумма'!Z77&gt;=Лист3!I$3,'Баллы и сумма'!Z77&lt;=Лист3!M$3),Лист3!$N$3,IF(AND('Баллы и сумма'!Z77&gt;=Лист3!I$4,'Баллы и сумма'!Z77&lt;=Лист3!M$4),Лист3!$N$4,IF(AND('Баллы и сумма'!Z77&gt;=Лист3!I$5,'Баллы и сумма'!Z77&lt;=Лист3!M$5),Лист3!$N$5))))))</f>
        <v/>
      </c>
    </row>
    <row r="42" spans="1:7" x14ac:dyDescent="0.25">
      <c r="A42" s="1">
        <v>39</v>
      </c>
      <c r="B42" s="15" t="str">
        <f t="shared" si="1"/>
        <v/>
      </c>
      <c r="C42" s="14" t="str">
        <f t="shared" si="0"/>
        <v/>
      </c>
      <c r="D42" s="18" t="str">
        <f>IF($B42="","",IF('Баллы и сумма'!W79&lt;=Лист3!J$2,Лист3!$N$2,IF('Баллы и сумма'!W79&gt;=Лист3!F$6,Лист3!$N$6,IF(AND('Баллы и сумма'!W79&gt;=Лист3!F$3,'Баллы и сумма'!W79&lt;=Лист3!J$3),Лист3!$N$3,IF(AND('Баллы и сумма'!W79&gt;=Лист3!F$4,'Баллы и сумма'!W79&lt;=Лист3!J$4),Лист3!$N$4,IF(AND('Баллы и сумма'!W79&gt;=Лист3!F$5,'Баллы и сумма'!W79&lt;=Лист3!J$5),Лист3!$N$5))))))</f>
        <v/>
      </c>
      <c r="E42" s="18" t="str">
        <f>IF($B42="","",IF('Баллы и сумма'!X79&lt;=Лист3!K$2,Лист3!$N$2,IF('Баллы и сумма'!X79&gt;=Лист3!G$6,Лист3!$N$6,IF(AND('Баллы и сумма'!X79&gt;=Лист3!G$3,'Баллы и сумма'!X79&lt;=Лист3!K$3),Лист3!$N$3,IF(AND('Баллы и сумма'!X79&gt;=Лист3!G$4,'Баллы и сумма'!X79&lt;=Лист3!K$4),Лист3!$N$4,IF(AND('Баллы и сумма'!X79&gt;=Лист3!G$5,'Баллы и сумма'!X79&lt;=Лист3!K$5),Лист3!$N$5))))))</f>
        <v/>
      </c>
      <c r="F42" s="18" t="str">
        <f>IF($B42="","",IF('Баллы и сумма'!Y79&lt;=Лист3!L$2,Лист3!$N$2,IF('Баллы и сумма'!Y79&gt;=Лист3!H$6,Лист3!$N$6,IF(AND('Баллы и сумма'!Y79&gt;=Лист3!H$3,'Баллы и сумма'!Y79&lt;=Лист3!L$3),Лист3!$N$3,IF(AND('Баллы и сумма'!Y79&gt;=Лист3!H$4,'Баллы и сумма'!Y79&lt;=Лист3!L$4),Лист3!$N$4,IF(AND('Баллы и сумма'!Y79&gt;=Лист3!H$5,'Баллы и сумма'!Y79&lt;=Лист3!L$5),Лист3!$N$5))))))</f>
        <v/>
      </c>
      <c r="G42" s="18" t="str">
        <f>IF($B42="","",IF('Баллы и сумма'!Z79&lt;=Лист3!M$2,Лист3!$N$2,IF('Баллы и сумма'!Z79&gt;=Лист3!I$6,Лист3!$N$6,IF(AND('Баллы и сумма'!Z79&gt;=Лист3!I$3,'Баллы и сумма'!Z79&lt;=Лист3!M$3),Лист3!$N$3,IF(AND('Баллы и сумма'!Z79&gt;=Лист3!I$4,'Баллы и сумма'!Z79&lt;=Лист3!M$4),Лист3!$N$4,IF(AND('Баллы и сумма'!Z79&gt;=Лист3!I$5,'Баллы и сумма'!Z79&lt;=Лист3!M$5),Лист3!$N$5))))))</f>
        <v/>
      </c>
    </row>
    <row r="43" spans="1:7" x14ac:dyDescent="0.25">
      <c r="A43" s="1">
        <v>40</v>
      </c>
      <c r="B43" s="15" t="str">
        <f t="shared" si="1"/>
        <v/>
      </c>
      <c r="C43" s="14" t="str">
        <f t="shared" si="0"/>
        <v/>
      </c>
      <c r="D43" s="18" t="str">
        <f>IF($B43="","",IF('Баллы и сумма'!W81&lt;=Лист3!J$2,Лист3!$N$2,IF('Баллы и сумма'!W81&gt;=Лист3!F$6,Лист3!$N$6,IF(AND('Баллы и сумма'!W81&gt;=Лист3!F$3,'Баллы и сумма'!W81&lt;=Лист3!J$3),Лист3!$N$3,IF(AND('Баллы и сумма'!W81&gt;=Лист3!F$4,'Баллы и сумма'!W81&lt;=Лист3!J$4),Лист3!$N$4,IF(AND('Баллы и сумма'!W81&gt;=Лист3!F$5,'Баллы и сумма'!W81&lt;=Лист3!J$5),Лист3!$N$5))))))</f>
        <v/>
      </c>
      <c r="E43" s="18" t="str">
        <f>IF($B43="","",IF('Баллы и сумма'!X81&lt;=Лист3!K$2,Лист3!$N$2,IF('Баллы и сумма'!X81&gt;=Лист3!G$6,Лист3!$N$6,IF(AND('Баллы и сумма'!X81&gt;=Лист3!G$3,'Баллы и сумма'!X81&lt;=Лист3!K$3),Лист3!$N$3,IF(AND('Баллы и сумма'!X81&gt;=Лист3!G$4,'Баллы и сумма'!X81&lt;=Лист3!K$4),Лист3!$N$4,IF(AND('Баллы и сумма'!X81&gt;=Лист3!G$5,'Баллы и сумма'!X81&lt;=Лист3!K$5),Лист3!$N$5))))))</f>
        <v/>
      </c>
      <c r="F43" s="18" t="str">
        <f>IF($B43="","",IF('Баллы и сумма'!Y81&lt;=Лист3!L$2,Лист3!$N$2,IF('Баллы и сумма'!Y81&gt;=Лист3!H$6,Лист3!$N$6,IF(AND('Баллы и сумма'!Y81&gt;=Лист3!H$3,'Баллы и сумма'!Y81&lt;=Лист3!L$3),Лист3!$N$3,IF(AND('Баллы и сумма'!Y81&gt;=Лист3!H$4,'Баллы и сумма'!Y81&lt;=Лист3!L$4),Лист3!$N$4,IF(AND('Баллы и сумма'!Y81&gt;=Лист3!H$5,'Баллы и сумма'!Y81&lt;=Лист3!L$5),Лист3!$N$5))))))</f>
        <v/>
      </c>
      <c r="G43" s="18" t="str">
        <f>IF($B43="","",IF('Баллы и сумма'!Z81&lt;=Лист3!M$2,Лист3!$N$2,IF('Баллы и сумма'!Z81&gt;=Лист3!I$6,Лист3!$N$6,IF(AND('Баллы и сумма'!Z81&gt;=Лист3!I$3,'Баллы и сумма'!Z81&lt;=Лист3!M$3),Лист3!$N$3,IF(AND('Баллы и сумма'!Z81&gt;=Лист3!I$4,'Баллы и сумма'!Z81&lt;=Лист3!M$4),Лист3!$N$4,IF(AND('Баллы и сумма'!Z81&gt;=Лист3!I$5,'Баллы и сумма'!Z81&lt;=Лист3!M$5),Лист3!$N$5))))))</f>
        <v/>
      </c>
    </row>
    <row r="44" spans="1:7" x14ac:dyDescent="0.25">
      <c r="E44" s="17"/>
      <c r="F44" s="17"/>
      <c r="G44" s="17"/>
    </row>
  </sheetData>
  <mergeCells count="4">
    <mergeCell ref="D1:G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BK12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7" sqref="E7"/>
    </sheetView>
  </sheetViews>
  <sheetFormatPr defaultRowHeight="15" x14ac:dyDescent="0.25"/>
  <cols>
    <col min="1" max="1" width="5" style="20" customWidth="1"/>
    <col min="2" max="2" width="21.85546875" style="20" customWidth="1"/>
    <col min="3" max="3" width="8" style="20" customWidth="1"/>
    <col min="4" max="4" width="38.7109375" style="20" customWidth="1"/>
    <col min="5" max="5" width="37.5703125" style="20" customWidth="1"/>
    <col min="6" max="6" width="50.85546875" style="20" customWidth="1"/>
    <col min="7" max="7" width="43.5703125" style="20" customWidth="1"/>
    <col min="8" max="63" width="9.140625" style="38"/>
    <col min="64" max="16384" width="9.140625" style="20"/>
  </cols>
  <sheetData>
    <row r="1" spans="1:63" s="55" customFormat="1" ht="15" customHeight="1" x14ac:dyDescent="0.25">
      <c r="D1" s="61"/>
      <c r="E1" s="62" t="s">
        <v>51</v>
      </c>
      <c r="F1" s="62"/>
      <c r="G1" s="62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</row>
    <row r="2" spans="1:63" s="21" customFormat="1" ht="24.75" customHeight="1" x14ac:dyDescent="0.25">
      <c r="A2" s="80" t="s">
        <v>0</v>
      </c>
      <c r="B2" s="80" t="s">
        <v>1</v>
      </c>
      <c r="C2" s="80" t="s">
        <v>53</v>
      </c>
      <c r="D2" s="37" t="s">
        <v>10</v>
      </c>
      <c r="E2" s="37" t="s">
        <v>12</v>
      </c>
      <c r="F2" s="37" t="s">
        <v>14</v>
      </c>
      <c r="G2" s="37" t="s">
        <v>16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</row>
    <row r="3" spans="1:63" s="22" customFormat="1" ht="160.5" customHeight="1" x14ac:dyDescent="0.2">
      <c r="A3" s="80"/>
      <c r="B3" s="80"/>
      <c r="C3" s="80"/>
      <c r="D3" s="63" t="s">
        <v>11</v>
      </c>
      <c r="E3" s="63" t="s">
        <v>13</v>
      </c>
      <c r="F3" s="63" t="s">
        <v>15</v>
      </c>
      <c r="G3" s="63" t="s">
        <v>17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17.25" customHeight="1" x14ac:dyDescent="0.25">
      <c r="A4" s="54">
        <v>1</v>
      </c>
      <c r="B4" s="23" t="str">
        <f>IF(VLOOKUP($A4,ответы,2,FALSE)="","",VLOOKUP($A4,ответы,2,FALSE))</f>
        <v/>
      </c>
      <c r="C4" s="24" t="str">
        <f t="shared" ref="C4:C43" si="0">IF(VLOOKUP($A4,ответы,3,FALSE)="","",VLOOKUP($A4,ответы,3,FALSE))</f>
        <v/>
      </c>
      <c r="D4" s="47" t="str">
        <f>IF($B4="","",CONCATENATE(IF('Баллы и сумма'!W3&lt;=Лист3!J$2,Лист3!$N$2,IF('Баллы и сумма'!W3&gt;=Лист3!F$6,Лист3!$N$6,IF(AND('Баллы и сумма'!W3&gt;=Лист3!F$3,'Баллы и сумма'!W3&lt;=Лист3!J$3),Лист3!$N$3,IF(AND('Баллы и сумма'!W3&gt;=Лист3!F$4,'Баллы и сумма'!W3&lt;=Лист3!J$4),Лист3!$N$4,IF(AND('Баллы и сумма'!W3&gt;=Лист3!F$5,'Баллы и сумма'!W3&lt;=Лист3!J$5),Лист3!$N$5)))))," (",'Баллы и сумма'!W3," б.)"))</f>
        <v/>
      </c>
      <c r="E4" s="47" t="str">
        <f>IF($B4="","",CONCATENATE(IF('Баллы и сумма'!X3&lt;=Лист3!K$2,Лист3!$N$2,IF('Баллы и сумма'!X3&gt;=Лист3!G$6,Лист3!$N$6,IF(AND('Баллы и сумма'!X3&gt;=Лист3!G$3,'Баллы и сумма'!X3&lt;=Лист3!K$3),Лист3!$N$3,IF(AND('Баллы и сумма'!X3&gt;=Лист3!G$4,'Баллы и сумма'!X3&lt;=Лист3!K$4),Лист3!$N$4,IF(AND('Баллы и сумма'!X3&gt;=Лист3!G$5,'Баллы и сумма'!X3&lt;=Лист3!K$5),Лист3!$N$5)))))," (",'Баллы и сумма'!X3," б.)"))</f>
        <v/>
      </c>
      <c r="F4" s="47" t="str">
        <f>IF($B4="","",CONCATENATE(IF('Баллы и сумма'!Y3&lt;=Лист3!L$2,Лист3!$N$2,IF('Баллы и сумма'!Y3&gt;=Лист3!H$6,Лист3!$N$6,IF(AND('Баллы и сумма'!Y3&gt;=Лист3!H$3,'Баллы и сумма'!Y3&lt;=Лист3!L$3),Лист3!$N$3,IF(AND('Баллы и сумма'!Y3&gt;=Лист3!H$4,'Баллы и сумма'!Y3&lt;=Лист3!L$4),Лист3!$N$4,IF(AND('Баллы и сумма'!Y3&gt;=Лист3!H$5,'Баллы и сумма'!Y3&lt;=Лист3!L$5),Лист3!$N$5)))))," (",'Баллы и сумма'!Y3," б.)"))</f>
        <v/>
      </c>
      <c r="G4" s="47" t="str">
        <f>IF($B4="","",CONCATENATE(IF('Баллы и сумма'!Z3&lt;=Лист3!M$2,Лист3!$N$2,IF('Баллы и сумма'!Z3&gt;=Лист3!I$6,Лист3!$N$6,IF(AND('Баллы и сумма'!Z3&gt;=Лист3!I$3,'Баллы и сумма'!Z3&lt;=Лист3!M$3),Лист3!$N$3,IF(AND('Баллы и сумма'!Z3&gt;=Лист3!I$4,'Баллы и сумма'!Z3&lt;=Лист3!M$4),Лист3!$N$4,IF(AND('Баллы и сумма'!Z3&gt;=Лист3!I$5,'Баллы и сумма'!Z3&lt;=Лист3!M$5),Лист3!$N$5)))))," (",'Баллы и сумма'!Z3," б.)"))</f>
        <v/>
      </c>
    </row>
    <row r="5" spans="1:63" s="55" customFormat="1" ht="15" customHeight="1" x14ac:dyDescent="0.25">
      <c r="A5" s="54">
        <v>2</v>
      </c>
      <c r="B5" s="64" t="str">
        <f t="shared" ref="B5:B43" si="1">IF(VLOOKUP(A5,ответы,2,FALSE)="","",VLOOKUP(A5,ответы,2,FALSE))</f>
        <v/>
      </c>
      <c r="C5" s="65" t="str">
        <f t="shared" si="0"/>
        <v/>
      </c>
      <c r="D5" s="66" t="str">
        <f>IF($B5="","",CONCATENATE(IF('Баллы и сумма'!W5&lt;=Лист3!J$2,Лист3!$N$2,IF('Баллы и сумма'!W5&gt;=Лист3!F$6,Лист3!$N$6,IF(AND('Баллы и сумма'!W5&gt;=Лист3!F$3,'Баллы и сумма'!W5&lt;=Лист3!J$3),Лист3!$N$3,IF(AND('Баллы и сумма'!W5&gt;=Лист3!F$4,'Баллы и сумма'!W5&lt;=Лист3!J$4),Лист3!$N$4,IF(AND('Баллы и сумма'!W5&gt;=Лист3!F$5,'Баллы и сумма'!W5&lt;=Лист3!J$5),Лист3!$N$5)))))," (",'Баллы и сумма'!W5," б.)"))</f>
        <v/>
      </c>
      <c r="E5" s="66" t="str">
        <f>IF($B5="","",CONCATENATE(IF('Баллы и сумма'!X5&lt;=Лист3!K$2,Лист3!$N$2,IF('Баллы и сумма'!X5&gt;=Лист3!G$6,Лист3!$N$6,IF(AND('Баллы и сумма'!X5&gt;=Лист3!G$3,'Баллы и сумма'!X5&lt;=Лист3!K$3),Лист3!$N$3,IF(AND('Баллы и сумма'!X5&gt;=Лист3!G$4,'Баллы и сумма'!X5&lt;=Лист3!K$4),Лист3!$N$4,IF(AND('Баллы и сумма'!X5&gt;=Лист3!G$5,'Баллы и сумма'!X5&lt;=Лист3!K$5),Лист3!$N$5)))))," (",'Баллы и сумма'!X5," б.)"))</f>
        <v/>
      </c>
      <c r="F5" s="66" t="str">
        <f>IF($B5="","",CONCATENATE(IF('Баллы и сумма'!Y5&lt;=Лист3!L$2,Лист3!$N$2,IF('Баллы и сумма'!Y5&gt;=Лист3!H$6,Лист3!$N$6,IF(AND('Баллы и сумма'!Y5&gt;=Лист3!H$3,'Баллы и сумма'!Y5&lt;=Лист3!L$3),Лист3!$N$3,IF(AND('Баллы и сумма'!Y5&gt;=Лист3!H$4,'Баллы и сумма'!Y5&lt;=Лист3!L$4),Лист3!$N$4,IF(AND('Баллы и сумма'!Y5&gt;=Лист3!H$5,'Баллы и сумма'!Y5&lt;=Лист3!L$5),Лист3!$N$5)))))," (",'Баллы и сумма'!Y5," б.)"))</f>
        <v/>
      </c>
      <c r="G5" s="66" t="str">
        <f>IF($B5="","",CONCATENATE(IF('Баллы и сумма'!Z5&lt;=Лист3!M$2,Лист3!$N$2,IF('Баллы и сумма'!Z5&gt;=Лист3!I$6,Лист3!$N$6,IF(AND('Баллы и сумма'!Z5&gt;=Лист3!I$3,'Баллы и сумма'!Z5&lt;=Лист3!M$3),Лист3!$N$3,IF(AND('Баллы и сумма'!Z5&gt;=Лист3!I$4,'Баллы и сумма'!Z5&lt;=Лист3!M$4),Лист3!$N$4,IF(AND('Баллы и сумма'!Z5&gt;=Лист3!I$5,'Баллы и сумма'!Z5&lt;=Лист3!M$5),Лист3!$N$5)))))," (",'Баллы и сумма'!Z5," б.)"))</f>
        <v/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</row>
    <row r="6" spans="1:63" ht="15.75" customHeight="1" x14ac:dyDescent="0.25">
      <c r="A6" s="54">
        <v>3</v>
      </c>
      <c r="B6" s="23" t="str">
        <f t="shared" si="1"/>
        <v/>
      </c>
      <c r="C6" s="24" t="str">
        <f t="shared" si="0"/>
        <v/>
      </c>
      <c r="D6" s="47" t="str">
        <f>IF($B6="","",CONCATENATE(IF('Баллы и сумма'!W7&lt;=Лист3!J$2,Лист3!$N$2,IF('Баллы и сумма'!W7&gt;=Лист3!F$6,Лист3!$N$6,IF(AND('Баллы и сумма'!W7&gt;=Лист3!F$3,'Баллы и сумма'!W7&lt;=Лист3!J$3),Лист3!$N$3,IF(AND('Баллы и сумма'!W7&gt;=Лист3!F$4,'Баллы и сумма'!W7&lt;=Лист3!J$4),Лист3!$N$4,IF(AND('Баллы и сумма'!W7&gt;=Лист3!F$5,'Баллы и сумма'!W7&lt;=Лист3!J$5),Лист3!$N$5)))))," (",'Баллы и сумма'!W7," б.)"))</f>
        <v/>
      </c>
      <c r="E6" s="47" t="str">
        <f>IF($B6="","",CONCATENATE(IF('Баллы и сумма'!X7&lt;=Лист3!K$2,Лист3!$N$2,IF('Баллы и сумма'!X7&gt;=Лист3!G$6,Лист3!$N$6,IF(AND('Баллы и сумма'!X7&gt;=Лист3!G$3,'Баллы и сумма'!X7&lt;=Лист3!K$3),Лист3!$N$3,IF(AND('Баллы и сумма'!X7&gt;=Лист3!G$4,'Баллы и сумма'!X7&lt;=Лист3!K$4),Лист3!$N$4,IF(AND('Баллы и сумма'!X7&gt;=Лист3!G$5,'Баллы и сумма'!X7&lt;=Лист3!K$5),Лист3!$N$5)))))," (",'Баллы и сумма'!X7," б.)"))</f>
        <v/>
      </c>
      <c r="F6" s="47" t="str">
        <f>IF($B6="","",CONCATENATE(IF('Баллы и сумма'!Y7&lt;=Лист3!L$2,Лист3!$N$2,IF('Баллы и сумма'!Y7&gt;=Лист3!H$6,Лист3!$N$6,IF(AND('Баллы и сумма'!Y7&gt;=Лист3!H$3,'Баллы и сумма'!Y7&lt;=Лист3!L$3),Лист3!$N$3,IF(AND('Баллы и сумма'!Y7&gt;=Лист3!H$4,'Баллы и сумма'!Y7&lt;=Лист3!L$4),Лист3!$N$4,IF(AND('Баллы и сумма'!Y7&gt;=Лист3!H$5,'Баллы и сумма'!Y7&lt;=Лист3!L$5),Лист3!$N$5)))))," (",'Баллы и сумма'!Y7," б.)"))</f>
        <v/>
      </c>
      <c r="G6" s="47" t="str">
        <f>IF($B6="","",CONCATENATE(IF('Баллы и сумма'!Z7&lt;=Лист3!M$2,Лист3!$N$2,IF('Баллы и сумма'!Z7&gt;=Лист3!I$6,Лист3!$N$6,IF(AND('Баллы и сумма'!Z7&gt;=Лист3!I$3,'Баллы и сумма'!Z7&lt;=Лист3!M$3),Лист3!$N$3,IF(AND('Баллы и сумма'!Z7&gt;=Лист3!I$4,'Баллы и сумма'!Z7&lt;=Лист3!M$4),Лист3!$N$4,IF(AND('Баллы и сумма'!Z7&gt;=Лист3!I$5,'Баллы и сумма'!Z7&lt;=Лист3!M$5),Лист3!$N$5)))))," (",'Баллы и сумма'!Z7," б.)"))</f>
        <v/>
      </c>
    </row>
    <row r="7" spans="1:63" s="55" customFormat="1" ht="15.75" customHeight="1" x14ac:dyDescent="0.25">
      <c r="A7" s="54">
        <v>4</v>
      </c>
      <c r="B7" s="64" t="str">
        <f t="shared" si="1"/>
        <v/>
      </c>
      <c r="C7" s="65" t="str">
        <f t="shared" si="0"/>
        <v/>
      </c>
      <c r="D7" s="66" t="str">
        <f>IF($B7="","",CONCATENATE(IF('Баллы и сумма'!W9&lt;=Лист3!J$2,Лист3!$N$2,IF('Баллы и сумма'!W9&gt;=Лист3!F$6,Лист3!$N$6,IF(AND('Баллы и сумма'!W9&gt;=Лист3!F$3,'Баллы и сумма'!W9&lt;=Лист3!J$3),Лист3!$N$3,IF(AND('Баллы и сумма'!W9&gt;=Лист3!F$4,'Баллы и сумма'!W9&lt;=Лист3!J$4),Лист3!$N$4,IF(AND('Баллы и сумма'!W9&gt;=Лист3!F$5,'Баллы и сумма'!W9&lt;=Лист3!J$5),Лист3!$N$5)))))," (",'Баллы и сумма'!W9," б.)"))</f>
        <v/>
      </c>
      <c r="E7" s="66" t="str">
        <f>IF($B7="","",CONCATENATE(IF('Баллы и сумма'!X9&lt;=Лист3!K$2,Лист3!$N$2,IF('Баллы и сумма'!X9&gt;=Лист3!G$6,Лист3!$N$6,IF(AND('Баллы и сумма'!X9&gt;=Лист3!G$3,'Баллы и сумма'!X9&lt;=Лист3!K$3),Лист3!$N$3,IF(AND('Баллы и сумма'!X9&gt;=Лист3!G$4,'Баллы и сумма'!X9&lt;=Лист3!K$4),Лист3!$N$4,IF(AND('Баллы и сумма'!X9&gt;=Лист3!G$5,'Баллы и сумма'!X9&lt;=Лист3!K$5),Лист3!$N$5)))))," (",'Баллы и сумма'!X9," б.)"))</f>
        <v/>
      </c>
      <c r="F7" s="66" t="str">
        <f>IF($B7="","",CONCATENATE(IF('Баллы и сумма'!Y9&lt;=Лист3!L$2,Лист3!$N$2,IF('Баллы и сумма'!Y9&gt;=Лист3!H$6,Лист3!$N$6,IF(AND('Баллы и сумма'!Y9&gt;=Лист3!H$3,'Баллы и сумма'!Y9&lt;=Лист3!L$3),Лист3!$N$3,IF(AND('Баллы и сумма'!Y9&gt;=Лист3!H$4,'Баллы и сумма'!Y9&lt;=Лист3!L$4),Лист3!$N$4,IF(AND('Баллы и сумма'!Y9&gt;=Лист3!H$5,'Баллы и сумма'!Y9&lt;=Лист3!L$5),Лист3!$N$5)))))," (",'Баллы и сумма'!Y9," б.)"))</f>
        <v/>
      </c>
      <c r="G7" s="66" t="str">
        <f>IF($B7="","",CONCATENATE(IF('Баллы и сумма'!Z9&lt;=Лист3!M$2,Лист3!$N$2,IF('Баллы и сумма'!Z9&gt;=Лист3!I$6,Лист3!$N$6,IF(AND('Баллы и сумма'!Z9&gt;=Лист3!I$3,'Баллы и сумма'!Z9&lt;=Лист3!M$3),Лист3!$N$3,IF(AND('Баллы и сумма'!Z9&gt;=Лист3!I$4,'Баллы и сумма'!Z9&lt;=Лист3!M$4),Лист3!$N$4,IF(AND('Баллы и сумма'!Z9&gt;=Лист3!I$5,'Баллы и сумма'!Z9&lt;=Лист3!M$5),Лист3!$N$5)))))," (",'Баллы и сумма'!Z9," б.)"))</f>
        <v/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</row>
    <row r="8" spans="1:63" ht="15.75" customHeight="1" x14ac:dyDescent="0.25">
      <c r="A8" s="54">
        <v>5</v>
      </c>
      <c r="B8" s="23" t="str">
        <f t="shared" si="1"/>
        <v/>
      </c>
      <c r="C8" s="24" t="str">
        <f t="shared" si="0"/>
        <v/>
      </c>
      <c r="D8" s="47" t="str">
        <f>IF($B8="","",CONCATENATE(IF('Баллы и сумма'!W11&lt;=Лист3!J$2,Лист3!$N$2,IF('Баллы и сумма'!W11&gt;=Лист3!F$6,Лист3!$N$6,IF(AND('Баллы и сумма'!W11&gt;=Лист3!F$3,'Баллы и сумма'!W11&lt;=Лист3!J$3),Лист3!$N$3,IF(AND('Баллы и сумма'!W11&gt;=Лист3!F$4,'Баллы и сумма'!W11&lt;=Лист3!J$4),Лист3!$N$4,IF(AND('Баллы и сумма'!W11&gt;=Лист3!F$5,'Баллы и сумма'!W11&lt;=Лист3!J$5),Лист3!$N$5)))))," (",'Баллы и сумма'!W11," б.)"))</f>
        <v/>
      </c>
      <c r="E8" s="47" t="str">
        <f>IF($B8="","",CONCATENATE(IF('Баллы и сумма'!X11&lt;=Лист3!K$2,Лист3!$N$2,IF('Баллы и сумма'!X11&gt;=Лист3!G$6,Лист3!$N$6,IF(AND('Баллы и сумма'!X11&gt;=Лист3!G$3,'Баллы и сумма'!X11&lt;=Лист3!K$3),Лист3!$N$3,IF(AND('Баллы и сумма'!X11&gt;=Лист3!G$4,'Баллы и сумма'!X11&lt;=Лист3!K$4),Лист3!$N$4,IF(AND('Баллы и сумма'!X11&gt;=Лист3!G$5,'Баллы и сумма'!X11&lt;=Лист3!K$5),Лист3!$N$5)))))," (",'Баллы и сумма'!X11," б.)"))</f>
        <v/>
      </c>
      <c r="F8" s="47" t="str">
        <f>IF($B8="","",CONCATENATE(IF('Баллы и сумма'!Y11&lt;=Лист3!L$2,Лист3!$N$2,IF('Баллы и сумма'!Y11&gt;=Лист3!H$6,Лист3!$N$6,IF(AND('Баллы и сумма'!Y11&gt;=Лист3!H$3,'Баллы и сумма'!Y11&lt;=Лист3!L$3),Лист3!$N$3,IF(AND('Баллы и сумма'!Y11&gt;=Лист3!H$4,'Баллы и сумма'!Y11&lt;=Лист3!L$4),Лист3!$N$4,IF(AND('Баллы и сумма'!Y11&gt;=Лист3!H$5,'Баллы и сумма'!Y11&lt;=Лист3!L$5),Лист3!$N$5)))))," (",'Баллы и сумма'!Y11," б.)"))</f>
        <v/>
      </c>
      <c r="G8" s="47" t="str">
        <f>IF($B8="","",CONCATENATE(IF('Баллы и сумма'!Z11&lt;=Лист3!M$2,Лист3!$N$2,IF('Баллы и сумма'!Z11&gt;=Лист3!I$6,Лист3!$N$6,IF(AND('Баллы и сумма'!Z11&gt;=Лист3!I$3,'Баллы и сумма'!Z11&lt;=Лист3!M$3),Лист3!$N$3,IF(AND('Баллы и сумма'!Z11&gt;=Лист3!I$4,'Баллы и сумма'!Z11&lt;=Лист3!M$4),Лист3!$N$4,IF(AND('Баллы и сумма'!Z11&gt;=Лист3!I$5,'Баллы и сумма'!Z11&lt;=Лист3!M$5),Лист3!$N$5)))))," (",'Баллы и сумма'!Z11," б.)"))</f>
        <v/>
      </c>
    </row>
    <row r="9" spans="1:63" s="55" customFormat="1" ht="16.5" customHeight="1" x14ac:dyDescent="0.25">
      <c r="A9" s="54">
        <v>6</v>
      </c>
      <c r="B9" s="64" t="str">
        <f t="shared" si="1"/>
        <v/>
      </c>
      <c r="C9" s="65" t="str">
        <f t="shared" si="0"/>
        <v/>
      </c>
      <c r="D9" s="66" t="str">
        <f>IF($B9="","",CONCATENATE(IF('Баллы и сумма'!W13&lt;=Лист3!J$2,Лист3!$N$2,IF('Баллы и сумма'!W13&gt;=Лист3!F$6,Лист3!$N$6,IF(AND('Баллы и сумма'!W13&gt;=Лист3!F$3,'Баллы и сумма'!W13&lt;=Лист3!J$3),Лист3!$N$3,IF(AND('Баллы и сумма'!W13&gt;=Лист3!F$4,'Баллы и сумма'!W13&lt;=Лист3!J$4),Лист3!$N$4,IF(AND('Баллы и сумма'!W13&gt;=Лист3!F$5,'Баллы и сумма'!W13&lt;=Лист3!J$5),Лист3!$N$5)))))," (",'Баллы и сумма'!W13," б.)"))</f>
        <v/>
      </c>
      <c r="E9" s="66" t="str">
        <f>IF($B9="","",CONCATENATE(IF('Баллы и сумма'!X13&lt;=Лист3!K$2,Лист3!$N$2,IF('Баллы и сумма'!X13&gt;=Лист3!G$6,Лист3!$N$6,IF(AND('Баллы и сумма'!X13&gt;=Лист3!G$3,'Баллы и сумма'!X13&lt;=Лист3!K$3),Лист3!$N$3,IF(AND('Баллы и сумма'!X13&gt;=Лист3!G$4,'Баллы и сумма'!X13&lt;=Лист3!K$4),Лист3!$N$4,IF(AND('Баллы и сумма'!X13&gt;=Лист3!G$5,'Баллы и сумма'!X13&lt;=Лист3!K$5),Лист3!$N$5)))))," (",'Баллы и сумма'!X13," б.)"))</f>
        <v/>
      </c>
      <c r="F9" s="66" t="str">
        <f>IF($B9="","",CONCATENATE(IF('Баллы и сумма'!Y13&lt;=Лист3!L$2,Лист3!$N$2,IF('Баллы и сумма'!Y13&gt;=Лист3!H$6,Лист3!$N$6,IF(AND('Баллы и сумма'!Y13&gt;=Лист3!H$3,'Баллы и сумма'!Y13&lt;=Лист3!L$3),Лист3!$N$3,IF(AND('Баллы и сумма'!Y13&gt;=Лист3!H$4,'Баллы и сумма'!Y13&lt;=Лист3!L$4),Лист3!$N$4,IF(AND('Баллы и сумма'!Y13&gt;=Лист3!H$5,'Баллы и сумма'!Y13&lt;=Лист3!L$5),Лист3!$N$5)))))," (",'Баллы и сумма'!Y13," б.)"))</f>
        <v/>
      </c>
      <c r="G9" s="66" t="str">
        <f>IF($B9="","",CONCATENATE(IF('Баллы и сумма'!Z13&lt;=Лист3!M$2,Лист3!$N$2,IF('Баллы и сумма'!Z13&gt;=Лист3!I$6,Лист3!$N$6,IF(AND('Баллы и сумма'!Z13&gt;=Лист3!I$3,'Баллы и сумма'!Z13&lt;=Лист3!M$3),Лист3!$N$3,IF(AND('Баллы и сумма'!Z13&gt;=Лист3!I$4,'Баллы и сумма'!Z13&lt;=Лист3!M$4),Лист3!$N$4,IF(AND('Баллы и сумма'!Z13&gt;=Лист3!I$5,'Баллы и сумма'!Z13&lt;=Лист3!M$5),Лист3!$N$5)))))," (",'Баллы и сумма'!Z13," б.)"))</f>
        <v/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</row>
    <row r="10" spans="1:63" ht="17.25" customHeight="1" x14ac:dyDescent="0.25">
      <c r="A10" s="54">
        <v>7</v>
      </c>
      <c r="B10" s="23" t="str">
        <f t="shared" si="1"/>
        <v/>
      </c>
      <c r="C10" s="24" t="str">
        <f t="shared" si="0"/>
        <v/>
      </c>
      <c r="D10" s="47" t="str">
        <f>IF($B10="","",CONCATENATE(IF('Баллы и сумма'!W15&lt;=Лист3!J$2,Лист3!$N$2,IF('Баллы и сумма'!W15&gt;=Лист3!F$6,Лист3!$N$6,IF(AND('Баллы и сумма'!W15&gt;=Лист3!F$3,'Баллы и сумма'!W15&lt;=Лист3!J$3),Лист3!$N$3,IF(AND('Баллы и сумма'!W15&gt;=Лист3!F$4,'Баллы и сумма'!W15&lt;=Лист3!J$4),Лист3!$N$4,IF(AND('Баллы и сумма'!W15&gt;=Лист3!F$5,'Баллы и сумма'!W15&lt;=Лист3!J$5),Лист3!$N$5)))))," (",'Баллы и сумма'!W15," б.)"))</f>
        <v/>
      </c>
      <c r="E10" s="47" t="str">
        <f>IF($B10="","",CONCATENATE(IF('Баллы и сумма'!X15&lt;=Лист3!K$2,Лист3!$N$2,IF('Баллы и сумма'!X15&gt;=Лист3!G$6,Лист3!$N$6,IF(AND('Баллы и сумма'!X15&gt;=Лист3!G$3,'Баллы и сумма'!X15&lt;=Лист3!K$3),Лист3!$N$3,IF(AND('Баллы и сумма'!X15&gt;=Лист3!G$4,'Баллы и сумма'!X15&lt;=Лист3!K$4),Лист3!$N$4,IF(AND('Баллы и сумма'!X15&gt;=Лист3!G$5,'Баллы и сумма'!X15&lt;=Лист3!K$5),Лист3!$N$5)))))," (",'Баллы и сумма'!X15," б.)"))</f>
        <v/>
      </c>
      <c r="F10" s="47" t="str">
        <f>IF($B10="","",CONCATENATE(IF('Баллы и сумма'!Y15&lt;=Лист3!L$2,Лист3!$N$2,IF('Баллы и сумма'!Y15&gt;=Лист3!H$6,Лист3!$N$6,IF(AND('Баллы и сумма'!Y15&gt;=Лист3!H$3,'Баллы и сумма'!Y15&lt;=Лист3!L$3),Лист3!$N$3,IF(AND('Баллы и сумма'!Y15&gt;=Лист3!H$4,'Баллы и сумма'!Y15&lt;=Лист3!L$4),Лист3!$N$4,IF(AND('Баллы и сумма'!Y15&gt;=Лист3!H$5,'Баллы и сумма'!Y15&lt;=Лист3!L$5),Лист3!$N$5)))))," (",'Баллы и сумма'!Y15," б.)"))</f>
        <v/>
      </c>
      <c r="G10" s="47" t="str">
        <f>IF($B10="","",CONCATENATE(IF('Баллы и сумма'!Z15&lt;=Лист3!M$2,Лист3!$N$2,IF('Баллы и сумма'!Z15&gt;=Лист3!I$6,Лист3!$N$6,IF(AND('Баллы и сумма'!Z15&gt;=Лист3!I$3,'Баллы и сумма'!Z15&lt;=Лист3!M$3),Лист3!$N$3,IF(AND('Баллы и сумма'!Z15&gt;=Лист3!I$4,'Баллы и сумма'!Z15&lt;=Лист3!M$4),Лист3!$N$4,IF(AND('Баллы и сумма'!Z15&gt;=Лист3!I$5,'Баллы и сумма'!Z15&lt;=Лист3!M$5),Лист3!$N$5)))))," (",'Баллы и сумма'!Z15," б.)"))</f>
        <v/>
      </c>
    </row>
    <row r="11" spans="1:63" s="55" customFormat="1" ht="16.5" customHeight="1" x14ac:dyDescent="0.25">
      <c r="A11" s="54">
        <v>8</v>
      </c>
      <c r="B11" s="64" t="str">
        <f t="shared" si="1"/>
        <v/>
      </c>
      <c r="C11" s="65" t="str">
        <f t="shared" si="0"/>
        <v/>
      </c>
      <c r="D11" s="66" t="str">
        <f>IF($B11="","",CONCATENATE(IF('Баллы и сумма'!W17&lt;=Лист3!J$2,Лист3!$N$2,IF('Баллы и сумма'!W17&gt;=Лист3!F$6,Лист3!$N$6,IF(AND('Баллы и сумма'!W17&gt;=Лист3!F$3,'Баллы и сумма'!W17&lt;=Лист3!J$3),Лист3!$N$3,IF(AND('Баллы и сумма'!W17&gt;=Лист3!F$4,'Баллы и сумма'!W17&lt;=Лист3!J$4),Лист3!$N$4,IF(AND('Баллы и сумма'!W17&gt;=Лист3!F$5,'Баллы и сумма'!W17&lt;=Лист3!J$5),Лист3!$N$5)))))," (",'Баллы и сумма'!W17," б.)"))</f>
        <v/>
      </c>
      <c r="E11" s="66" t="str">
        <f>IF($B11="","",CONCATENATE(IF('Баллы и сумма'!X17&lt;=Лист3!K$2,Лист3!$N$2,IF('Баллы и сумма'!X17&gt;=Лист3!G$6,Лист3!$N$6,IF(AND('Баллы и сумма'!X17&gt;=Лист3!G$3,'Баллы и сумма'!X17&lt;=Лист3!K$3),Лист3!$N$3,IF(AND('Баллы и сумма'!X17&gt;=Лист3!G$4,'Баллы и сумма'!X17&lt;=Лист3!K$4),Лист3!$N$4,IF(AND('Баллы и сумма'!X17&gt;=Лист3!G$5,'Баллы и сумма'!X17&lt;=Лист3!K$5),Лист3!$N$5)))))," (",'Баллы и сумма'!X17," б.)"))</f>
        <v/>
      </c>
      <c r="F11" s="66" t="str">
        <f>IF($B11="","",CONCATENATE(IF('Баллы и сумма'!Y17&lt;=Лист3!L$2,Лист3!$N$2,IF('Баллы и сумма'!Y17&gt;=Лист3!H$6,Лист3!$N$6,IF(AND('Баллы и сумма'!Y17&gt;=Лист3!H$3,'Баллы и сумма'!Y17&lt;=Лист3!L$3),Лист3!$N$3,IF(AND('Баллы и сумма'!Y17&gt;=Лист3!H$4,'Баллы и сумма'!Y17&lt;=Лист3!L$4),Лист3!$N$4,IF(AND('Баллы и сумма'!Y17&gt;=Лист3!H$5,'Баллы и сумма'!Y17&lt;=Лист3!L$5),Лист3!$N$5)))))," (",'Баллы и сумма'!Y17," б.)"))</f>
        <v/>
      </c>
      <c r="G11" s="66" t="str">
        <f>IF($B11="","",CONCATENATE(IF('Баллы и сумма'!Z17&lt;=Лист3!M$2,Лист3!$N$2,IF('Баллы и сумма'!Z17&gt;=Лист3!I$6,Лист3!$N$6,IF(AND('Баллы и сумма'!Z17&gt;=Лист3!I$3,'Баллы и сумма'!Z17&lt;=Лист3!M$3),Лист3!$N$3,IF(AND('Баллы и сумма'!Z17&gt;=Лист3!I$4,'Баллы и сумма'!Z17&lt;=Лист3!M$4),Лист3!$N$4,IF(AND('Баллы и сумма'!Z17&gt;=Лист3!I$5,'Баллы и сумма'!Z17&lt;=Лист3!M$5),Лист3!$N$5)))))," (",'Баллы и сумма'!Z17," б.)"))</f>
        <v/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</row>
    <row r="12" spans="1:63" x14ac:dyDescent="0.25">
      <c r="A12" s="54">
        <v>9</v>
      </c>
      <c r="B12" s="23" t="str">
        <f t="shared" si="1"/>
        <v/>
      </c>
      <c r="C12" s="24" t="str">
        <f t="shared" si="0"/>
        <v/>
      </c>
      <c r="D12" s="47" t="str">
        <f>IF($B12="","",CONCATENATE(IF('Баллы и сумма'!W19&lt;=Лист3!J$2,Лист3!$N$2,IF('Баллы и сумма'!W19&gt;=Лист3!F$6,Лист3!$N$6,IF(AND('Баллы и сумма'!W19&gt;=Лист3!F$3,'Баллы и сумма'!W19&lt;=Лист3!J$3),Лист3!$N$3,IF(AND('Баллы и сумма'!W19&gt;=Лист3!F$4,'Баллы и сумма'!W19&lt;=Лист3!J$4),Лист3!$N$4,IF(AND('Баллы и сумма'!W19&gt;=Лист3!F$5,'Баллы и сумма'!W19&lt;=Лист3!J$5),Лист3!$N$5)))))," (",'Баллы и сумма'!W19," б.)"))</f>
        <v/>
      </c>
      <c r="E12" s="47" t="str">
        <f>IF($B12="","",CONCATENATE(IF('Баллы и сумма'!X19&lt;=Лист3!K$2,Лист3!$N$2,IF('Баллы и сумма'!X19&gt;=Лист3!G$6,Лист3!$N$6,IF(AND('Баллы и сумма'!X19&gt;=Лист3!G$3,'Баллы и сумма'!X19&lt;=Лист3!K$3),Лист3!$N$3,IF(AND('Баллы и сумма'!X19&gt;=Лист3!G$4,'Баллы и сумма'!X19&lt;=Лист3!K$4),Лист3!$N$4,IF(AND('Баллы и сумма'!X19&gt;=Лист3!G$5,'Баллы и сумма'!X19&lt;=Лист3!K$5),Лист3!$N$5)))))," (",'Баллы и сумма'!X19," б.)"))</f>
        <v/>
      </c>
      <c r="F12" s="47" t="str">
        <f>IF($B12="","",CONCATENATE(IF('Баллы и сумма'!Y19&lt;=Лист3!L$2,Лист3!$N$2,IF('Баллы и сумма'!Y19&gt;=Лист3!H$6,Лист3!$N$6,IF(AND('Баллы и сумма'!Y19&gt;=Лист3!H$3,'Баллы и сумма'!Y19&lt;=Лист3!L$3),Лист3!$N$3,IF(AND('Баллы и сумма'!Y19&gt;=Лист3!H$4,'Баллы и сумма'!Y19&lt;=Лист3!L$4),Лист3!$N$4,IF(AND('Баллы и сумма'!Y19&gt;=Лист3!H$5,'Баллы и сумма'!Y19&lt;=Лист3!L$5),Лист3!$N$5)))))," (",'Баллы и сумма'!Y19," б.)"))</f>
        <v/>
      </c>
      <c r="G12" s="47" t="str">
        <f>IF($B12="","",CONCATENATE(IF('Баллы и сумма'!Z19&lt;=Лист3!M$2,Лист3!$N$2,IF('Баллы и сумма'!Z19&gt;=Лист3!I$6,Лист3!$N$6,IF(AND('Баллы и сумма'!Z19&gt;=Лист3!I$3,'Баллы и сумма'!Z19&lt;=Лист3!M$3),Лист3!$N$3,IF(AND('Баллы и сумма'!Z19&gt;=Лист3!I$4,'Баллы и сумма'!Z19&lt;=Лист3!M$4),Лист3!$N$4,IF(AND('Баллы и сумма'!Z19&gt;=Лист3!I$5,'Баллы и сумма'!Z19&lt;=Лист3!M$5),Лист3!$N$5)))))," (",'Баллы и сумма'!Z19," б.)"))</f>
        <v/>
      </c>
    </row>
    <row r="13" spans="1:63" s="55" customFormat="1" ht="15.75" customHeight="1" x14ac:dyDescent="0.25">
      <c r="A13" s="54">
        <v>10</v>
      </c>
      <c r="B13" s="64" t="str">
        <f t="shared" si="1"/>
        <v/>
      </c>
      <c r="C13" s="65" t="str">
        <f t="shared" si="0"/>
        <v/>
      </c>
      <c r="D13" s="66" t="str">
        <f>IF($B13="","",CONCATENATE(IF('Баллы и сумма'!W21&lt;=Лист3!J$2,Лист3!$N$2,IF('Баллы и сумма'!W21&gt;=Лист3!F$6,Лист3!$N$6,IF(AND('Баллы и сумма'!W21&gt;=Лист3!F$3,'Баллы и сумма'!W21&lt;=Лист3!J$3),Лист3!$N$3,IF(AND('Баллы и сумма'!W21&gt;=Лист3!F$4,'Баллы и сумма'!W21&lt;=Лист3!J$4),Лист3!$N$4,IF(AND('Баллы и сумма'!W21&gt;=Лист3!F$5,'Баллы и сумма'!W21&lt;=Лист3!J$5),Лист3!$N$5)))))," (",'Баллы и сумма'!W21," б.)"))</f>
        <v/>
      </c>
      <c r="E13" s="66" t="str">
        <f>IF($B13="","",CONCATENATE(IF('Баллы и сумма'!X21&lt;=Лист3!K$2,Лист3!$N$2,IF('Баллы и сумма'!X21&gt;=Лист3!G$6,Лист3!$N$6,IF(AND('Баллы и сумма'!X21&gt;=Лист3!G$3,'Баллы и сумма'!X21&lt;=Лист3!K$3),Лист3!$N$3,IF(AND('Баллы и сумма'!X21&gt;=Лист3!G$4,'Баллы и сумма'!X21&lt;=Лист3!K$4),Лист3!$N$4,IF(AND('Баллы и сумма'!X21&gt;=Лист3!G$5,'Баллы и сумма'!X21&lt;=Лист3!K$5),Лист3!$N$5)))))," (",'Баллы и сумма'!X21," б.)"))</f>
        <v/>
      </c>
      <c r="F13" s="66" t="str">
        <f>IF($B13="","",CONCATENATE(IF('Баллы и сумма'!Y21&lt;=Лист3!L$2,Лист3!$N$2,IF('Баллы и сумма'!Y21&gt;=Лист3!H$6,Лист3!$N$6,IF(AND('Баллы и сумма'!Y21&gt;=Лист3!H$3,'Баллы и сумма'!Y21&lt;=Лист3!L$3),Лист3!$N$3,IF(AND('Баллы и сумма'!Y21&gt;=Лист3!H$4,'Баллы и сумма'!Y21&lt;=Лист3!L$4),Лист3!$N$4,IF(AND('Баллы и сумма'!Y21&gt;=Лист3!H$5,'Баллы и сумма'!Y21&lt;=Лист3!L$5),Лист3!$N$5)))))," (",'Баллы и сумма'!Y21," б.)"))</f>
        <v/>
      </c>
      <c r="G13" s="66" t="str">
        <f>IF($B13="","",CONCATENATE(IF('Баллы и сумма'!Z21&lt;=Лист3!M$2,Лист3!$N$2,IF('Баллы и сумма'!Z21&gt;=Лист3!I$6,Лист3!$N$6,IF(AND('Баллы и сумма'!Z21&gt;=Лист3!I$3,'Баллы и сумма'!Z21&lt;=Лист3!M$3),Лист3!$N$3,IF(AND('Баллы и сумма'!Z21&gt;=Лист3!I$4,'Баллы и сумма'!Z21&lt;=Лист3!M$4),Лист3!$N$4,IF(AND('Баллы и сумма'!Z21&gt;=Лист3!I$5,'Баллы и сумма'!Z21&lt;=Лист3!M$5),Лист3!$N$5)))))," (",'Баллы и сумма'!Z21," б.)"))</f>
        <v/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</row>
    <row r="14" spans="1:63" x14ac:dyDescent="0.25">
      <c r="A14" s="54">
        <v>11</v>
      </c>
      <c r="B14" s="23" t="str">
        <f t="shared" si="1"/>
        <v/>
      </c>
      <c r="C14" s="24" t="str">
        <f t="shared" si="0"/>
        <v/>
      </c>
      <c r="D14" s="47" t="str">
        <f>IF($B14="","",CONCATENATE(IF('Баллы и сумма'!W23&lt;=Лист3!J$2,Лист3!$N$2,IF('Баллы и сумма'!W23&gt;=Лист3!F$6,Лист3!$N$6,IF(AND('Баллы и сумма'!W23&gt;=Лист3!F$3,'Баллы и сумма'!W23&lt;=Лист3!J$3),Лист3!$N$3,IF(AND('Баллы и сумма'!W23&gt;=Лист3!F$4,'Баллы и сумма'!W23&lt;=Лист3!J$4),Лист3!$N$4,IF(AND('Баллы и сумма'!W23&gt;=Лист3!F$5,'Баллы и сумма'!W23&lt;=Лист3!J$5),Лист3!$N$5)))))," (",'Баллы и сумма'!W23," б.)"))</f>
        <v/>
      </c>
      <c r="E14" s="47" t="str">
        <f>IF($B14="","",CONCATENATE(IF('Баллы и сумма'!X23&lt;=Лист3!K$2,Лист3!$N$2,IF('Баллы и сумма'!X23&gt;=Лист3!G$6,Лист3!$N$6,IF(AND('Баллы и сумма'!X23&gt;=Лист3!G$3,'Баллы и сумма'!X23&lt;=Лист3!K$3),Лист3!$N$3,IF(AND('Баллы и сумма'!X23&gt;=Лист3!G$4,'Баллы и сумма'!X23&lt;=Лист3!K$4),Лист3!$N$4,IF(AND('Баллы и сумма'!X23&gt;=Лист3!G$5,'Баллы и сумма'!X23&lt;=Лист3!K$5),Лист3!$N$5)))))," (",'Баллы и сумма'!X23," б.)"))</f>
        <v/>
      </c>
      <c r="F14" s="47" t="str">
        <f>IF($B14="","",CONCATENATE(IF('Баллы и сумма'!Y23&lt;=Лист3!L$2,Лист3!$N$2,IF('Баллы и сумма'!Y23&gt;=Лист3!H$6,Лист3!$N$6,IF(AND('Баллы и сумма'!Y23&gt;=Лист3!H$3,'Баллы и сумма'!Y23&lt;=Лист3!L$3),Лист3!$N$3,IF(AND('Баллы и сумма'!Y23&gt;=Лист3!H$4,'Баллы и сумма'!Y23&lt;=Лист3!L$4),Лист3!$N$4,IF(AND('Баллы и сумма'!Y23&gt;=Лист3!H$5,'Баллы и сумма'!Y23&lt;=Лист3!L$5),Лист3!$N$5)))))," (",'Баллы и сумма'!Y23," б.)"))</f>
        <v/>
      </c>
      <c r="G14" s="47" t="str">
        <f>IF($B14="","",CONCATENATE(IF('Баллы и сумма'!Z23&lt;=Лист3!M$2,Лист3!$N$2,IF('Баллы и сумма'!Z23&gt;=Лист3!I$6,Лист3!$N$6,IF(AND('Баллы и сумма'!Z23&gt;=Лист3!I$3,'Баллы и сумма'!Z23&lt;=Лист3!M$3),Лист3!$N$3,IF(AND('Баллы и сумма'!Z23&gt;=Лист3!I$4,'Баллы и сумма'!Z23&lt;=Лист3!M$4),Лист3!$N$4,IF(AND('Баллы и сумма'!Z23&gt;=Лист3!I$5,'Баллы и сумма'!Z23&lt;=Лист3!M$5),Лист3!$N$5)))))," (",'Баллы и сумма'!Z23," б.)"))</f>
        <v/>
      </c>
    </row>
    <row r="15" spans="1:63" s="55" customFormat="1" x14ac:dyDescent="0.25">
      <c r="A15" s="54">
        <v>12</v>
      </c>
      <c r="B15" s="64" t="str">
        <f t="shared" si="1"/>
        <v/>
      </c>
      <c r="C15" s="65" t="str">
        <f t="shared" si="0"/>
        <v/>
      </c>
      <c r="D15" s="66" t="str">
        <f>IF($B15="","",CONCATENATE(IF('Баллы и сумма'!W25&lt;=Лист3!J$2,Лист3!$N$2,IF('Баллы и сумма'!W25&gt;=Лист3!F$6,Лист3!$N$6,IF(AND('Баллы и сумма'!W25&gt;=Лист3!F$3,'Баллы и сумма'!W25&lt;=Лист3!J$3),Лист3!$N$3,IF(AND('Баллы и сумма'!W25&gt;=Лист3!F$4,'Баллы и сумма'!W25&lt;=Лист3!J$4),Лист3!$N$4,IF(AND('Баллы и сумма'!W25&gt;=Лист3!F$5,'Баллы и сумма'!W25&lt;=Лист3!J$5),Лист3!$N$5)))))," (",'Баллы и сумма'!W25," б.)"))</f>
        <v/>
      </c>
      <c r="E15" s="66" t="str">
        <f>IF($B15="","",CONCATENATE(IF('Баллы и сумма'!X25&lt;=Лист3!K$2,Лист3!$N$2,IF('Баллы и сумма'!X25&gt;=Лист3!G$6,Лист3!$N$6,IF(AND('Баллы и сумма'!X25&gt;=Лист3!G$3,'Баллы и сумма'!X25&lt;=Лист3!K$3),Лист3!$N$3,IF(AND('Баллы и сумма'!X25&gt;=Лист3!G$4,'Баллы и сумма'!X25&lt;=Лист3!K$4),Лист3!$N$4,IF(AND('Баллы и сумма'!X25&gt;=Лист3!G$5,'Баллы и сумма'!X25&lt;=Лист3!K$5),Лист3!$N$5)))))," (",'Баллы и сумма'!X25," б.)"))</f>
        <v/>
      </c>
      <c r="F15" s="66" t="str">
        <f>IF($B15="","",CONCATENATE(IF('Баллы и сумма'!Y25&lt;=Лист3!L$2,Лист3!$N$2,IF('Баллы и сумма'!Y25&gt;=Лист3!H$6,Лист3!$N$6,IF(AND('Баллы и сумма'!Y25&gt;=Лист3!H$3,'Баллы и сумма'!Y25&lt;=Лист3!L$3),Лист3!$N$3,IF(AND('Баллы и сумма'!Y25&gt;=Лист3!H$4,'Баллы и сумма'!Y25&lt;=Лист3!L$4),Лист3!$N$4,IF(AND('Баллы и сумма'!Y25&gt;=Лист3!H$5,'Баллы и сумма'!Y25&lt;=Лист3!L$5),Лист3!$N$5)))))," (",'Баллы и сумма'!Y25," б.)"))</f>
        <v/>
      </c>
      <c r="G15" s="66" t="str">
        <f>IF($B15="","",CONCATENATE(IF('Баллы и сумма'!Z25&lt;=Лист3!M$2,Лист3!$N$2,IF('Баллы и сумма'!Z25&gt;=Лист3!I$6,Лист3!$N$6,IF(AND('Баллы и сумма'!Z25&gt;=Лист3!I$3,'Баллы и сумма'!Z25&lt;=Лист3!M$3),Лист3!$N$3,IF(AND('Баллы и сумма'!Z25&gt;=Лист3!I$4,'Баллы и сумма'!Z25&lt;=Лист3!M$4),Лист3!$N$4,IF(AND('Баллы и сумма'!Z25&gt;=Лист3!I$5,'Баллы и сумма'!Z25&lt;=Лист3!M$5),Лист3!$N$5)))))," (",'Баллы и сумма'!Z25," б.)"))</f>
        <v/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</row>
    <row r="16" spans="1:63" ht="15.75" customHeight="1" x14ac:dyDescent="0.25">
      <c r="A16" s="54">
        <v>13</v>
      </c>
      <c r="B16" s="23" t="str">
        <f t="shared" si="1"/>
        <v/>
      </c>
      <c r="C16" s="24" t="str">
        <f t="shared" si="0"/>
        <v/>
      </c>
      <c r="D16" s="47" t="str">
        <f>IF($B16="","",CONCATENATE(IF('Баллы и сумма'!W27&lt;=Лист3!J$2,Лист3!$N$2,IF('Баллы и сумма'!W27&gt;=Лист3!F$6,Лист3!$N$6,IF(AND('Баллы и сумма'!W27&gt;=Лист3!F$3,'Баллы и сумма'!W27&lt;=Лист3!J$3),Лист3!$N$3,IF(AND('Баллы и сумма'!W27&gt;=Лист3!F$4,'Баллы и сумма'!W27&lt;=Лист3!J$4),Лист3!$N$4,IF(AND('Баллы и сумма'!W27&gt;=Лист3!F$5,'Баллы и сумма'!W27&lt;=Лист3!J$5),Лист3!$N$5)))))," (",'Баллы и сумма'!W27," б.)"))</f>
        <v/>
      </c>
      <c r="E16" s="47" t="str">
        <f>IF($B16="","",CONCATENATE(IF('Баллы и сумма'!X27&lt;=Лист3!K$2,Лист3!$N$2,IF('Баллы и сумма'!X27&gt;=Лист3!G$6,Лист3!$N$6,IF(AND('Баллы и сумма'!X27&gt;=Лист3!G$3,'Баллы и сумма'!X27&lt;=Лист3!K$3),Лист3!$N$3,IF(AND('Баллы и сумма'!X27&gt;=Лист3!G$4,'Баллы и сумма'!X27&lt;=Лист3!K$4),Лист3!$N$4,IF(AND('Баллы и сумма'!X27&gt;=Лист3!G$5,'Баллы и сумма'!X27&lt;=Лист3!K$5),Лист3!$N$5)))))," (",'Баллы и сумма'!X27," б.)"))</f>
        <v/>
      </c>
      <c r="F16" s="47" t="str">
        <f>IF($B16="","",CONCATENATE(IF('Баллы и сумма'!Y27&lt;=Лист3!L$2,Лист3!$N$2,IF('Баллы и сумма'!Y27&gt;=Лист3!H$6,Лист3!$N$6,IF(AND('Баллы и сумма'!Y27&gt;=Лист3!H$3,'Баллы и сумма'!Y27&lt;=Лист3!L$3),Лист3!$N$3,IF(AND('Баллы и сумма'!Y27&gt;=Лист3!H$4,'Баллы и сумма'!Y27&lt;=Лист3!L$4),Лист3!$N$4,IF(AND('Баллы и сумма'!Y27&gt;=Лист3!H$5,'Баллы и сумма'!Y27&lt;=Лист3!L$5),Лист3!$N$5)))))," (",'Баллы и сумма'!Y27," б.)"))</f>
        <v/>
      </c>
      <c r="G16" s="47" t="str">
        <f>IF($B16="","",CONCATENATE(IF('Баллы и сумма'!Z27&lt;=Лист3!M$2,Лист3!$N$2,IF('Баллы и сумма'!Z27&gt;=Лист3!I$6,Лист3!$N$6,IF(AND('Баллы и сумма'!Z27&gt;=Лист3!I$3,'Баллы и сумма'!Z27&lt;=Лист3!M$3),Лист3!$N$3,IF(AND('Баллы и сумма'!Z27&gt;=Лист3!I$4,'Баллы и сумма'!Z27&lt;=Лист3!M$4),Лист3!$N$4,IF(AND('Баллы и сумма'!Z27&gt;=Лист3!I$5,'Баллы и сумма'!Z27&lt;=Лист3!M$5),Лист3!$N$5)))))," (",'Баллы и сумма'!Z27," б.)"))</f>
        <v/>
      </c>
    </row>
    <row r="17" spans="1:63" s="55" customFormat="1" ht="15" customHeight="1" x14ac:dyDescent="0.25">
      <c r="A17" s="54">
        <v>14</v>
      </c>
      <c r="B17" s="64" t="str">
        <f t="shared" si="1"/>
        <v/>
      </c>
      <c r="C17" s="65" t="str">
        <f t="shared" si="0"/>
        <v/>
      </c>
      <c r="D17" s="66" t="str">
        <f>IF($B17="","",CONCATENATE(IF('Баллы и сумма'!W29&lt;=Лист3!J$2,Лист3!$N$2,IF('Баллы и сумма'!W29&gt;=Лист3!F$6,Лист3!$N$6,IF(AND('Баллы и сумма'!W29&gt;=Лист3!F$3,'Баллы и сумма'!W29&lt;=Лист3!J$3),Лист3!$N$3,IF(AND('Баллы и сумма'!W29&gt;=Лист3!F$4,'Баллы и сумма'!W29&lt;=Лист3!J$4),Лист3!$N$4,IF(AND('Баллы и сумма'!W29&gt;=Лист3!F$5,'Баллы и сумма'!W29&lt;=Лист3!J$5),Лист3!$N$5)))))," (",'Баллы и сумма'!W29," б.)"))</f>
        <v/>
      </c>
      <c r="E17" s="66" t="str">
        <f>IF($B17="","",CONCATENATE(IF('Баллы и сумма'!X29&lt;=Лист3!K$2,Лист3!$N$2,IF('Баллы и сумма'!X29&gt;=Лист3!G$6,Лист3!$N$6,IF(AND('Баллы и сумма'!X29&gt;=Лист3!G$3,'Баллы и сумма'!X29&lt;=Лист3!K$3),Лист3!$N$3,IF(AND('Баллы и сумма'!X29&gt;=Лист3!G$4,'Баллы и сумма'!X29&lt;=Лист3!K$4),Лист3!$N$4,IF(AND('Баллы и сумма'!X29&gt;=Лист3!G$5,'Баллы и сумма'!X29&lt;=Лист3!K$5),Лист3!$N$5)))))," (",'Баллы и сумма'!X29," б.)"))</f>
        <v/>
      </c>
      <c r="F17" s="66" t="str">
        <f>IF($B17="","",CONCATENATE(IF('Баллы и сумма'!Y29&lt;=Лист3!L$2,Лист3!$N$2,IF('Баллы и сумма'!Y29&gt;=Лист3!H$6,Лист3!$N$6,IF(AND('Баллы и сумма'!Y29&gt;=Лист3!H$3,'Баллы и сумма'!Y29&lt;=Лист3!L$3),Лист3!$N$3,IF(AND('Баллы и сумма'!Y29&gt;=Лист3!H$4,'Баллы и сумма'!Y29&lt;=Лист3!L$4),Лист3!$N$4,IF(AND('Баллы и сумма'!Y29&gt;=Лист3!H$5,'Баллы и сумма'!Y29&lt;=Лист3!L$5),Лист3!$N$5)))))," (",'Баллы и сумма'!Y29," б.)"))</f>
        <v/>
      </c>
      <c r="G17" s="66" t="str">
        <f>IF($B17="","",CONCATENATE(IF('Баллы и сумма'!Z29&lt;=Лист3!M$2,Лист3!$N$2,IF('Баллы и сумма'!Z29&gt;=Лист3!I$6,Лист3!$N$6,IF(AND('Баллы и сумма'!Z29&gt;=Лист3!I$3,'Баллы и сумма'!Z29&lt;=Лист3!M$3),Лист3!$N$3,IF(AND('Баллы и сумма'!Z29&gt;=Лист3!I$4,'Баллы и сумма'!Z29&lt;=Лист3!M$4),Лист3!$N$4,IF(AND('Баллы и сумма'!Z29&gt;=Лист3!I$5,'Баллы и сумма'!Z29&lt;=Лист3!M$5),Лист3!$N$5)))))," (",'Баллы и сумма'!Z29," б.)"))</f>
        <v/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</row>
    <row r="18" spans="1:63" x14ac:dyDescent="0.25">
      <c r="A18" s="54">
        <v>15</v>
      </c>
      <c r="B18" s="23" t="str">
        <f t="shared" si="1"/>
        <v/>
      </c>
      <c r="C18" s="24" t="str">
        <f t="shared" si="0"/>
        <v/>
      </c>
      <c r="D18" s="47" t="str">
        <f>IF($B18="","",CONCATENATE(IF('Баллы и сумма'!W31&lt;=Лист3!J$2,Лист3!$N$2,IF('Баллы и сумма'!W31&gt;=Лист3!F$6,Лист3!$N$6,IF(AND('Баллы и сумма'!W31&gt;=Лист3!F$3,'Баллы и сумма'!W31&lt;=Лист3!J$3),Лист3!$N$3,IF(AND('Баллы и сумма'!W31&gt;=Лист3!F$4,'Баллы и сумма'!W31&lt;=Лист3!J$4),Лист3!$N$4,IF(AND('Баллы и сумма'!W31&gt;=Лист3!F$5,'Баллы и сумма'!W31&lt;=Лист3!J$5),Лист3!$N$5)))))," (",'Баллы и сумма'!W31," б.)"))</f>
        <v/>
      </c>
      <c r="E18" s="47" t="str">
        <f>IF($B18="","",CONCATENATE(IF('Баллы и сумма'!X31&lt;=Лист3!K$2,Лист3!$N$2,IF('Баллы и сумма'!X31&gt;=Лист3!G$6,Лист3!$N$6,IF(AND('Баллы и сумма'!X31&gt;=Лист3!G$3,'Баллы и сумма'!X31&lt;=Лист3!K$3),Лист3!$N$3,IF(AND('Баллы и сумма'!X31&gt;=Лист3!G$4,'Баллы и сумма'!X31&lt;=Лист3!K$4),Лист3!$N$4,IF(AND('Баллы и сумма'!X31&gt;=Лист3!G$5,'Баллы и сумма'!X31&lt;=Лист3!K$5),Лист3!$N$5)))))," (",'Баллы и сумма'!X31," б.)"))</f>
        <v/>
      </c>
      <c r="F18" s="47" t="str">
        <f>IF($B18="","",CONCATENATE(IF('Баллы и сумма'!Y31&lt;=Лист3!L$2,Лист3!$N$2,IF('Баллы и сумма'!Y31&gt;=Лист3!H$6,Лист3!$N$6,IF(AND('Баллы и сумма'!Y31&gt;=Лист3!H$3,'Баллы и сумма'!Y31&lt;=Лист3!L$3),Лист3!$N$3,IF(AND('Баллы и сумма'!Y31&gt;=Лист3!H$4,'Баллы и сумма'!Y31&lt;=Лист3!L$4),Лист3!$N$4,IF(AND('Баллы и сумма'!Y31&gt;=Лист3!H$5,'Баллы и сумма'!Y31&lt;=Лист3!L$5),Лист3!$N$5)))))," (",'Баллы и сумма'!Y31," б.)"))</f>
        <v/>
      </c>
      <c r="G18" s="47" t="str">
        <f>IF($B18="","",CONCATENATE(IF('Баллы и сумма'!Z31&lt;=Лист3!M$2,Лист3!$N$2,IF('Баллы и сумма'!Z31&gt;=Лист3!I$6,Лист3!$N$6,IF(AND('Баллы и сумма'!Z31&gt;=Лист3!I$3,'Баллы и сумма'!Z31&lt;=Лист3!M$3),Лист3!$N$3,IF(AND('Баллы и сумма'!Z31&gt;=Лист3!I$4,'Баллы и сумма'!Z31&lt;=Лист3!M$4),Лист3!$N$4,IF(AND('Баллы и сумма'!Z31&gt;=Лист3!I$5,'Баллы и сумма'!Z31&lt;=Лист3!M$5),Лист3!$N$5)))))," (",'Баллы и сумма'!Z31," б.)"))</f>
        <v/>
      </c>
    </row>
    <row r="19" spans="1:63" s="55" customFormat="1" x14ac:dyDescent="0.25">
      <c r="A19" s="54">
        <v>16</v>
      </c>
      <c r="B19" s="64" t="str">
        <f t="shared" si="1"/>
        <v/>
      </c>
      <c r="C19" s="65" t="str">
        <f t="shared" si="0"/>
        <v/>
      </c>
      <c r="D19" s="66" t="str">
        <f>IF($B19="","",CONCATENATE(IF('Баллы и сумма'!W33&lt;=Лист3!J$2,Лист3!$N$2,IF('Баллы и сумма'!W33&gt;=Лист3!F$6,Лист3!$N$6,IF(AND('Баллы и сумма'!W33&gt;=Лист3!F$3,'Баллы и сумма'!W33&lt;=Лист3!J$3),Лист3!$N$3,IF(AND('Баллы и сумма'!W33&gt;=Лист3!F$4,'Баллы и сумма'!W33&lt;=Лист3!J$4),Лист3!$N$4,IF(AND('Баллы и сумма'!W33&gt;=Лист3!F$5,'Баллы и сумма'!W33&lt;=Лист3!J$5),Лист3!$N$5)))))," (",'Баллы и сумма'!W33," б.)"))</f>
        <v/>
      </c>
      <c r="E19" s="66" t="str">
        <f>IF($B19="","",CONCATENATE(IF('Баллы и сумма'!X33&lt;=Лист3!K$2,Лист3!$N$2,IF('Баллы и сумма'!X33&gt;=Лист3!G$6,Лист3!$N$6,IF(AND('Баллы и сумма'!X33&gt;=Лист3!G$3,'Баллы и сумма'!X33&lt;=Лист3!K$3),Лист3!$N$3,IF(AND('Баллы и сумма'!X33&gt;=Лист3!G$4,'Баллы и сумма'!X33&lt;=Лист3!K$4),Лист3!$N$4,IF(AND('Баллы и сумма'!X33&gt;=Лист3!G$5,'Баллы и сумма'!X33&lt;=Лист3!K$5),Лист3!$N$5)))))," (",'Баллы и сумма'!X33," б.)"))</f>
        <v/>
      </c>
      <c r="F19" s="66" t="str">
        <f>IF($B19="","",CONCATENATE(IF('Баллы и сумма'!Y33&lt;=Лист3!L$2,Лист3!$N$2,IF('Баллы и сумма'!Y33&gt;=Лист3!H$6,Лист3!$N$6,IF(AND('Баллы и сумма'!Y33&gt;=Лист3!H$3,'Баллы и сумма'!Y33&lt;=Лист3!L$3),Лист3!$N$3,IF(AND('Баллы и сумма'!Y33&gt;=Лист3!H$4,'Баллы и сумма'!Y33&lt;=Лист3!L$4),Лист3!$N$4,IF(AND('Баллы и сумма'!Y33&gt;=Лист3!H$5,'Баллы и сумма'!Y33&lt;=Лист3!L$5),Лист3!$N$5)))))," (",'Баллы и сумма'!Y33," б.)"))</f>
        <v/>
      </c>
      <c r="G19" s="66" t="str">
        <f>IF($B19="","",CONCATENATE(IF('Баллы и сумма'!Z33&lt;=Лист3!M$2,Лист3!$N$2,IF('Баллы и сумма'!Z33&gt;=Лист3!I$6,Лист3!$N$6,IF(AND('Баллы и сумма'!Z33&gt;=Лист3!I$3,'Баллы и сумма'!Z33&lt;=Лист3!M$3),Лист3!$N$3,IF(AND('Баллы и сумма'!Z33&gt;=Лист3!I$4,'Баллы и сумма'!Z33&lt;=Лист3!M$4),Лист3!$N$4,IF(AND('Баллы и сумма'!Z33&gt;=Лист3!I$5,'Баллы и сумма'!Z33&lt;=Лист3!M$5),Лист3!$N$5)))))," (",'Баллы и сумма'!Z33," б.)"))</f>
        <v/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</row>
    <row r="20" spans="1:63" x14ac:dyDescent="0.25">
      <c r="A20" s="54">
        <v>17</v>
      </c>
      <c r="B20" s="23" t="str">
        <f t="shared" si="1"/>
        <v/>
      </c>
      <c r="C20" s="24" t="str">
        <f t="shared" si="0"/>
        <v/>
      </c>
      <c r="D20" s="47" t="str">
        <f>IF($B20="","",CONCATENATE(IF('Баллы и сумма'!W35&lt;=Лист3!J$2,Лист3!$N$2,IF('Баллы и сумма'!W35&gt;=Лист3!F$6,Лист3!$N$6,IF(AND('Баллы и сумма'!W35&gt;=Лист3!F$3,'Баллы и сумма'!W35&lt;=Лист3!J$3),Лист3!$N$3,IF(AND('Баллы и сумма'!W35&gt;=Лист3!F$4,'Баллы и сумма'!W35&lt;=Лист3!J$4),Лист3!$N$4,IF(AND('Баллы и сумма'!W35&gt;=Лист3!F$5,'Баллы и сумма'!W35&lt;=Лист3!J$5),Лист3!$N$5)))))," (",'Баллы и сумма'!W35," б.)"))</f>
        <v/>
      </c>
      <c r="E20" s="47" t="str">
        <f>IF($B20="","",CONCATENATE(IF('Баллы и сумма'!X35&lt;=Лист3!K$2,Лист3!$N$2,IF('Баллы и сумма'!X35&gt;=Лист3!G$6,Лист3!$N$6,IF(AND('Баллы и сумма'!X35&gt;=Лист3!G$3,'Баллы и сумма'!X35&lt;=Лист3!K$3),Лист3!$N$3,IF(AND('Баллы и сумма'!X35&gt;=Лист3!G$4,'Баллы и сумма'!X35&lt;=Лист3!K$4),Лист3!$N$4,IF(AND('Баллы и сумма'!X35&gt;=Лист3!G$5,'Баллы и сумма'!X35&lt;=Лист3!K$5),Лист3!$N$5)))))," (",'Баллы и сумма'!X35," б.)"))</f>
        <v/>
      </c>
      <c r="F20" s="47" t="str">
        <f>IF($B20="","",CONCATENATE(IF('Баллы и сумма'!Y35&lt;=Лист3!L$2,Лист3!$N$2,IF('Баллы и сумма'!Y35&gt;=Лист3!H$6,Лист3!$N$6,IF(AND('Баллы и сумма'!Y35&gt;=Лист3!H$3,'Баллы и сумма'!Y35&lt;=Лист3!L$3),Лист3!$N$3,IF(AND('Баллы и сумма'!Y35&gt;=Лист3!H$4,'Баллы и сумма'!Y35&lt;=Лист3!L$4),Лист3!$N$4,IF(AND('Баллы и сумма'!Y35&gt;=Лист3!H$5,'Баллы и сумма'!Y35&lt;=Лист3!L$5),Лист3!$N$5)))))," (",'Баллы и сумма'!Y35," б.)"))</f>
        <v/>
      </c>
      <c r="G20" s="47" t="str">
        <f>IF($B20="","",CONCATENATE(IF('Баллы и сумма'!Z35&lt;=Лист3!M$2,Лист3!$N$2,IF('Баллы и сумма'!Z35&gt;=Лист3!I$6,Лист3!$N$6,IF(AND('Баллы и сумма'!Z35&gt;=Лист3!I$3,'Баллы и сумма'!Z35&lt;=Лист3!M$3),Лист3!$N$3,IF(AND('Баллы и сумма'!Z35&gt;=Лист3!I$4,'Баллы и сумма'!Z35&lt;=Лист3!M$4),Лист3!$N$4,IF(AND('Баллы и сумма'!Z35&gt;=Лист3!I$5,'Баллы и сумма'!Z35&lt;=Лист3!M$5),Лист3!$N$5)))))," (",'Баллы и сумма'!Z35," б.)"))</f>
        <v/>
      </c>
    </row>
    <row r="21" spans="1:63" s="55" customFormat="1" ht="15.75" customHeight="1" x14ac:dyDescent="0.25">
      <c r="A21" s="54">
        <v>18</v>
      </c>
      <c r="B21" s="64" t="str">
        <f t="shared" si="1"/>
        <v/>
      </c>
      <c r="C21" s="65" t="str">
        <f t="shared" si="0"/>
        <v/>
      </c>
      <c r="D21" s="66" t="str">
        <f>IF($B21="","",CONCATENATE(IF('Баллы и сумма'!W37&lt;=Лист3!J$2,Лист3!$N$2,IF('Баллы и сумма'!W37&gt;=Лист3!F$6,Лист3!$N$6,IF(AND('Баллы и сумма'!W37&gt;=Лист3!F$3,'Баллы и сумма'!W37&lt;=Лист3!J$3),Лист3!$N$3,IF(AND('Баллы и сумма'!W37&gt;=Лист3!F$4,'Баллы и сумма'!W37&lt;=Лист3!J$4),Лист3!$N$4,IF(AND('Баллы и сумма'!W37&gt;=Лист3!F$5,'Баллы и сумма'!W37&lt;=Лист3!J$5),Лист3!$N$5)))))," (",'Баллы и сумма'!W37," б.)"))</f>
        <v/>
      </c>
      <c r="E21" s="66" t="str">
        <f>IF($B21="","",CONCATENATE(IF('Баллы и сумма'!X37&lt;=Лист3!K$2,Лист3!$N$2,IF('Баллы и сумма'!X37&gt;=Лист3!G$6,Лист3!$N$6,IF(AND('Баллы и сумма'!X37&gt;=Лист3!G$3,'Баллы и сумма'!X37&lt;=Лист3!K$3),Лист3!$N$3,IF(AND('Баллы и сумма'!X37&gt;=Лист3!G$4,'Баллы и сумма'!X37&lt;=Лист3!K$4),Лист3!$N$4,IF(AND('Баллы и сумма'!X37&gt;=Лист3!G$5,'Баллы и сумма'!X37&lt;=Лист3!K$5),Лист3!$N$5)))))," (",'Баллы и сумма'!X37," б.)"))</f>
        <v/>
      </c>
      <c r="F21" s="66" t="str">
        <f>IF($B21="","",CONCATENATE(IF('Баллы и сумма'!Y37&lt;=Лист3!L$2,Лист3!$N$2,IF('Баллы и сумма'!Y37&gt;=Лист3!H$6,Лист3!$N$6,IF(AND('Баллы и сумма'!Y37&gt;=Лист3!H$3,'Баллы и сумма'!Y37&lt;=Лист3!L$3),Лист3!$N$3,IF(AND('Баллы и сумма'!Y37&gt;=Лист3!H$4,'Баллы и сумма'!Y37&lt;=Лист3!L$4),Лист3!$N$4,IF(AND('Баллы и сумма'!Y37&gt;=Лист3!H$5,'Баллы и сумма'!Y37&lt;=Лист3!L$5),Лист3!$N$5)))))," (",'Баллы и сумма'!Y37," б.)"))</f>
        <v/>
      </c>
      <c r="G21" s="66" t="str">
        <f>IF($B21="","",CONCATENATE(IF('Баллы и сумма'!Z37&lt;=Лист3!M$2,Лист3!$N$2,IF('Баллы и сумма'!Z37&gt;=Лист3!I$6,Лист3!$N$6,IF(AND('Баллы и сумма'!Z37&gt;=Лист3!I$3,'Баллы и сумма'!Z37&lt;=Лист3!M$3),Лист3!$N$3,IF(AND('Баллы и сумма'!Z37&gt;=Лист3!I$4,'Баллы и сумма'!Z37&lt;=Лист3!M$4),Лист3!$N$4,IF(AND('Баллы и сумма'!Z37&gt;=Лист3!I$5,'Баллы и сумма'!Z37&lt;=Лист3!M$5),Лист3!$N$5)))))," (",'Баллы и сумма'!Z37," б.)"))</f>
        <v/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</row>
    <row r="22" spans="1:63" x14ac:dyDescent="0.25">
      <c r="A22" s="54">
        <v>19</v>
      </c>
      <c r="B22" s="23" t="str">
        <f t="shared" si="1"/>
        <v/>
      </c>
      <c r="C22" s="24" t="str">
        <f t="shared" si="0"/>
        <v/>
      </c>
      <c r="D22" s="47" t="str">
        <f>IF($B22="","",CONCATENATE(IF('Баллы и сумма'!W39&lt;=Лист3!J$2,Лист3!$N$2,IF('Баллы и сумма'!W39&gt;=Лист3!F$6,Лист3!$N$6,IF(AND('Баллы и сумма'!W39&gt;=Лист3!F$3,'Баллы и сумма'!W39&lt;=Лист3!J$3),Лист3!$N$3,IF(AND('Баллы и сумма'!W39&gt;=Лист3!F$4,'Баллы и сумма'!W39&lt;=Лист3!J$4),Лист3!$N$4,IF(AND('Баллы и сумма'!W39&gt;=Лист3!F$5,'Баллы и сумма'!W39&lt;=Лист3!J$5),Лист3!$N$5)))))," (",'Баллы и сумма'!W39," б.)"))</f>
        <v/>
      </c>
      <c r="E22" s="47" t="str">
        <f>IF($B22="","",CONCATENATE(IF('Баллы и сумма'!X39&lt;=Лист3!K$2,Лист3!$N$2,IF('Баллы и сумма'!X39&gt;=Лист3!G$6,Лист3!$N$6,IF(AND('Баллы и сумма'!X39&gt;=Лист3!G$3,'Баллы и сумма'!X39&lt;=Лист3!K$3),Лист3!$N$3,IF(AND('Баллы и сумма'!X39&gt;=Лист3!G$4,'Баллы и сумма'!X39&lt;=Лист3!K$4),Лист3!$N$4,IF(AND('Баллы и сумма'!X39&gt;=Лист3!G$5,'Баллы и сумма'!X39&lt;=Лист3!K$5),Лист3!$N$5)))))," (",'Баллы и сумма'!X39," б.)"))</f>
        <v/>
      </c>
      <c r="F22" s="47" t="str">
        <f>IF($B22="","",CONCATENATE(IF('Баллы и сумма'!Y39&lt;=Лист3!L$2,Лист3!$N$2,IF('Баллы и сумма'!Y39&gt;=Лист3!H$6,Лист3!$N$6,IF(AND('Баллы и сумма'!Y39&gt;=Лист3!H$3,'Баллы и сумма'!Y39&lt;=Лист3!L$3),Лист3!$N$3,IF(AND('Баллы и сумма'!Y39&gt;=Лист3!H$4,'Баллы и сумма'!Y39&lt;=Лист3!L$4),Лист3!$N$4,IF(AND('Баллы и сумма'!Y39&gt;=Лист3!H$5,'Баллы и сумма'!Y39&lt;=Лист3!L$5),Лист3!$N$5)))))," (",'Баллы и сумма'!Y39," б.)"))</f>
        <v/>
      </c>
      <c r="G22" s="47" t="str">
        <f>IF($B22="","",CONCATENATE(IF('Баллы и сумма'!Z39&lt;=Лист3!M$2,Лист3!$N$2,IF('Баллы и сумма'!Z39&gt;=Лист3!I$6,Лист3!$N$6,IF(AND('Баллы и сумма'!Z39&gt;=Лист3!I$3,'Баллы и сумма'!Z39&lt;=Лист3!M$3),Лист3!$N$3,IF(AND('Баллы и сумма'!Z39&gt;=Лист3!I$4,'Баллы и сумма'!Z39&lt;=Лист3!M$4),Лист3!$N$4,IF(AND('Баллы и сумма'!Z39&gt;=Лист3!I$5,'Баллы и сумма'!Z39&lt;=Лист3!M$5),Лист3!$N$5)))))," (",'Баллы и сумма'!Z39," б.)"))</f>
        <v/>
      </c>
    </row>
    <row r="23" spans="1:63" s="55" customFormat="1" x14ac:dyDescent="0.25">
      <c r="A23" s="54">
        <v>20</v>
      </c>
      <c r="B23" s="64" t="str">
        <f t="shared" si="1"/>
        <v/>
      </c>
      <c r="C23" s="65" t="str">
        <f t="shared" si="0"/>
        <v/>
      </c>
      <c r="D23" s="66" t="str">
        <f>IF($B23="","",CONCATENATE(IF('Баллы и сумма'!W41&lt;=Лист3!J$2,Лист3!$N$2,IF('Баллы и сумма'!W41&gt;=Лист3!F$6,Лист3!$N$6,IF(AND('Баллы и сумма'!W41&gt;=Лист3!F$3,'Баллы и сумма'!W41&lt;=Лист3!J$3),Лист3!$N$3,IF(AND('Баллы и сумма'!W41&gt;=Лист3!F$4,'Баллы и сумма'!W41&lt;=Лист3!J$4),Лист3!$N$4,IF(AND('Баллы и сумма'!W41&gt;=Лист3!F$5,'Баллы и сумма'!W41&lt;=Лист3!J$5),Лист3!$N$5)))))," (",'Баллы и сумма'!W41," б.)"))</f>
        <v/>
      </c>
      <c r="E23" s="66" t="str">
        <f>IF($B23="","",CONCATENATE(IF('Баллы и сумма'!X41&lt;=Лист3!K$2,Лист3!$N$2,IF('Баллы и сумма'!X41&gt;=Лист3!G$6,Лист3!$N$6,IF(AND('Баллы и сумма'!X41&gt;=Лист3!G$3,'Баллы и сумма'!X41&lt;=Лист3!K$3),Лист3!$N$3,IF(AND('Баллы и сумма'!X41&gt;=Лист3!G$4,'Баллы и сумма'!X41&lt;=Лист3!K$4),Лист3!$N$4,IF(AND('Баллы и сумма'!X41&gt;=Лист3!G$5,'Баллы и сумма'!X41&lt;=Лист3!K$5),Лист3!$N$5)))))," (",'Баллы и сумма'!X41," б.)"))</f>
        <v/>
      </c>
      <c r="F23" s="66" t="str">
        <f>IF($B23="","",CONCATENATE(IF('Баллы и сумма'!Y41&lt;=Лист3!L$2,Лист3!$N$2,IF('Баллы и сумма'!Y41&gt;=Лист3!H$6,Лист3!$N$6,IF(AND('Баллы и сумма'!Y41&gt;=Лист3!H$3,'Баллы и сумма'!Y41&lt;=Лист3!L$3),Лист3!$N$3,IF(AND('Баллы и сумма'!Y41&gt;=Лист3!H$4,'Баллы и сумма'!Y41&lt;=Лист3!L$4),Лист3!$N$4,IF(AND('Баллы и сумма'!Y41&gt;=Лист3!H$5,'Баллы и сумма'!Y41&lt;=Лист3!L$5),Лист3!$N$5)))))," (",'Баллы и сумма'!Y41," б.)"))</f>
        <v/>
      </c>
      <c r="G23" s="66" t="str">
        <f>IF($B23="","",CONCATENATE(IF('Баллы и сумма'!Z41&lt;=Лист3!M$2,Лист3!$N$2,IF('Баллы и сумма'!Z41&gt;=Лист3!I$6,Лист3!$N$6,IF(AND('Баллы и сумма'!Z41&gt;=Лист3!I$3,'Баллы и сумма'!Z41&lt;=Лист3!M$3),Лист3!$N$3,IF(AND('Баллы и сумма'!Z41&gt;=Лист3!I$4,'Баллы и сумма'!Z41&lt;=Лист3!M$4),Лист3!$N$4,IF(AND('Баллы и сумма'!Z41&gt;=Лист3!I$5,'Баллы и сумма'!Z41&lt;=Лист3!M$5),Лист3!$N$5)))))," (",'Баллы и сумма'!Z41," б.)"))</f>
        <v/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spans="1:63" x14ac:dyDescent="0.25">
      <c r="A24" s="54">
        <v>21</v>
      </c>
      <c r="B24" s="23" t="str">
        <f t="shared" si="1"/>
        <v/>
      </c>
      <c r="C24" s="24" t="str">
        <f t="shared" si="0"/>
        <v/>
      </c>
      <c r="D24" s="47" t="str">
        <f>IF($B24="","",CONCATENATE(IF('Баллы и сумма'!W43&lt;=Лист3!J$2,Лист3!$N$2,IF('Баллы и сумма'!W43&gt;=Лист3!F$6,Лист3!$N$6,IF(AND('Баллы и сумма'!W43&gt;=Лист3!F$3,'Баллы и сумма'!W43&lt;=Лист3!J$3),Лист3!$N$3,IF(AND('Баллы и сумма'!W43&gt;=Лист3!F$4,'Баллы и сумма'!W43&lt;=Лист3!J$4),Лист3!$N$4,IF(AND('Баллы и сумма'!W43&gt;=Лист3!F$5,'Баллы и сумма'!W43&lt;=Лист3!J$5),Лист3!$N$5)))))," (",'Баллы и сумма'!W43," б.)"))</f>
        <v/>
      </c>
      <c r="E24" s="47" t="str">
        <f>IF($B24="","",CONCATENATE(IF('Баллы и сумма'!X43&lt;=Лист3!K$2,Лист3!$N$2,IF('Баллы и сумма'!X43&gt;=Лист3!G$6,Лист3!$N$6,IF(AND('Баллы и сумма'!X43&gt;=Лист3!G$3,'Баллы и сумма'!X43&lt;=Лист3!K$3),Лист3!$N$3,IF(AND('Баллы и сумма'!X43&gt;=Лист3!G$4,'Баллы и сумма'!X43&lt;=Лист3!K$4),Лист3!$N$4,IF(AND('Баллы и сумма'!X43&gt;=Лист3!G$5,'Баллы и сумма'!X43&lt;=Лист3!K$5),Лист3!$N$5)))))," (",'Баллы и сумма'!X43," б.)"))</f>
        <v/>
      </c>
      <c r="F24" s="47" t="str">
        <f>IF($B24="","",CONCATENATE(IF('Баллы и сумма'!Y43&lt;=Лист3!L$2,Лист3!$N$2,IF('Баллы и сумма'!Y43&gt;=Лист3!H$6,Лист3!$N$6,IF(AND('Баллы и сумма'!Y43&gt;=Лист3!H$3,'Баллы и сумма'!Y43&lt;=Лист3!L$3),Лист3!$N$3,IF(AND('Баллы и сумма'!Y43&gt;=Лист3!H$4,'Баллы и сумма'!Y43&lt;=Лист3!L$4),Лист3!$N$4,IF(AND('Баллы и сумма'!Y43&gt;=Лист3!H$5,'Баллы и сумма'!Y43&lt;=Лист3!L$5),Лист3!$N$5)))))," (",'Баллы и сумма'!Y43," б.)"))</f>
        <v/>
      </c>
      <c r="G24" s="47" t="str">
        <f>IF($B24="","",CONCATENATE(IF('Баллы и сумма'!Z43&lt;=Лист3!M$2,Лист3!$N$2,IF('Баллы и сумма'!Z43&gt;=Лист3!I$6,Лист3!$N$6,IF(AND('Баллы и сумма'!Z43&gt;=Лист3!I$3,'Баллы и сумма'!Z43&lt;=Лист3!M$3),Лист3!$N$3,IF(AND('Баллы и сумма'!Z43&gt;=Лист3!I$4,'Баллы и сумма'!Z43&lt;=Лист3!M$4),Лист3!$N$4,IF(AND('Баллы и сумма'!Z43&gt;=Лист3!I$5,'Баллы и сумма'!Z43&lt;=Лист3!M$5),Лист3!$N$5)))))," (",'Баллы и сумма'!Z43," б.)"))</f>
        <v/>
      </c>
    </row>
    <row r="25" spans="1:63" s="55" customFormat="1" ht="15" customHeight="1" x14ac:dyDescent="0.25">
      <c r="A25" s="54">
        <v>22</v>
      </c>
      <c r="B25" s="64" t="str">
        <f t="shared" si="1"/>
        <v/>
      </c>
      <c r="C25" s="65" t="str">
        <f t="shared" si="0"/>
        <v/>
      </c>
      <c r="D25" s="66" t="str">
        <f>IF($B25="","",CONCATENATE(IF('Баллы и сумма'!W45&lt;=Лист3!J$2,Лист3!$N$2,IF('Баллы и сумма'!W45&gt;=Лист3!F$6,Лист3!$N$6,IF(AND('Баллы и сумма'!W45&gt;=Лист3!F$3,'Баллы и сумма'!W45&lt;=Лист3!J$3),Лист3!$N$3,IF(AND('Баллы и сумма'!W45&gt;=Лист3!F$4,'Баллы и сумма'!W45&lt;=Лист3!J$4),Лист3!$N$4,IF(AND('Баллы и сумма'!W45&gt;=Лист3!F$5,'Баллы и сумма'!W45&lt;=Лист3!J$5),Лист3!$N$5)))))," (",'Баллы и сумма'!W45," б.)"))</f>
        <v/>
      </c>
      <c r="E25" s="66" t="str">
        <f>IF($B25="","",CONCATENATE(IF('Баллы и сумма'!X45&lt;=Лист3!K$2,Лист3!$N$2,IF('Баллы и сумма'!X45&gt;=Лист3!G$6,Лист3!$N$6,IF(AND('Баллы и сумма'!X45&gt;=Лист3!G$3,'Баллы и сумма'!X45&lt;=Лист3!K$3),Лист3!$N$3,IF(AND('Баллы и сумма'!X45&gt;=Лист3!G$4,'Баллы и сумма'!X45&lt;=Лист3!K$4),Лист3!$N$4,IF(AND('Баллы и сумма'!X45&gt;=Лист3!G$5,'Баллы и сумма'!X45&lt;=Лист3!K$5),Лист3!$N$5)))))," (",'Баллы и сумма'!X45," б.)"))</f>
        <v/>
      </c>
      <c r="F25" s="66" t="str">
        <f>IF($B25="","",CONCATENATE(IF('Баллы и сумма'!Y45&lt;=Лист3!L$2,Лист3!$N$2,IF('Баллы и сумма'!Y45&gt;=Лист3!H$6,Лист3!$N$6,IF(AND('Баллы и сумма'!Y45&gt;=Лист3!H$3,'Баллы и сумма'!Y45&lt;=Лист3!L$3),Лист3!$N$3,IF(AND('Баллы и сумма'!Y45&gt;=Лист3!H$4,'Баллы и сумма'!Y45&lt;=Лист3!L$4),Лист3!$N$4,IF(AND('Баллы и сумма'!Y45&gt;=Лист3!H$5,'Баллы и сумма'!Y45&lt;=Лист3!L$5),Лист3!$N$5)))))," (",'Баллы и сумма'!Y45," б.)"))</f>
        <v/>
      </c>
      <c r="G25" s="66" t="str">
        <f>IF($B25="","",CONCATENATE(IF('Баллы и сумма'!Z45&lt;=Лист3!M$2,Лист3!$N$2,IF('Баллы и сумма'!Z45&gt;=Лист3!I$6,Лист3!$N$6,IF(AND('Баллы и сумма'!Z45&gt;=Лист3!I$3,'Баллы и сумма'!Z45&lt;=Лист3!M$3),Лист3!$N$3,IF(AND('Баллы и сумма'!Z45&gt;=Лист3!I$4,'Баллы и сумма'!Z45&lt;=Лист3!M$4),Лист3!$N$4,IF(AND('Баллы и сумма'!Z45&gt;=Лист3!I$5,'Баллы и сумма'!Z45&lt;=Лист3!M$5),Лист3!$N$5)))))," (",'Баллы и сумма'!Z45," б.)"))</f>
        <v/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</row>
    <row r="26" spans="1:63" x14ac:dyDescent="0.25">
      <c r="A26" s="54">
        <v>23</v>
      </c>
      <c r="B26" s="23" t="str">
        <f t="shared" si="1"/>
        <v/>
      </c>
      <c r="C26" s="24" t="str">
        <f t="shared" si="0"/>
        <v/>
      </c>
      <c r="D26" s="47" t="str">
        <f>IF($B26="","",CONCATENATE(IF('Баллы и сумма'!W47&lt;=Лист3!J$2,Лист3!$N$2,IF('Баллы и сумма'!W47&gt;=Лист3!F$6,Лист3!$N$6,IF(AND('Баллы и сумма'!W47&gt;=Лист3!F$3,'Баллы и сумма'!W47&lt;=Лист3!J$3),Лист3!$N$3,IF(AND('Баллы и сумма'!W47&gt;=Лист3!F$4,'Баллы и сумма'!W47&lt;=Лист3!J$4),Лист3!$N$4,IF(AND('Баллы и сумма'!W47&gt;=Лист3!F$5,'Баллы и сумма'!W47&lt;=Лист3!J$5),Лист3!$N$5)))))," (",'Баллы и сумма'!W47," б.)"))</f>
        <v/>
      </c>
      <c r="E26" s="47" t="str">
        <f>IF($B26="","",CONCATENATE(IF('Баллы и сумма'!X47&lt;=Лист3!K$2,Лист3!$N$2,IF('Баллы и сумма'!X47&gt;=Лист3!G$6,Лист3!$N$6,IF(AND('Баллы и сумма'!X47&gt;=Лист3!G$3,'Баллы и сумма'!X47&lt;=Лист3!K$3),Лист3!$N$3,IF(AND('Баллы и сумма'!X47&gt;=Лист3!G$4,'Баллы и сумма'!X47&lt;=Лист3!K$4),Лист3!$N$4,IF(AND('Баллы и сумма'!X47&gt;=Лист3!G$5,'Баллы и сумма'!X47&lt;=Лист3!K$5),Лист3!$N$5)))))," (",'Баллы и сумма'!X47," б.)"))</f>
        <v/>
      </c>
      <c r="F26" s="47" t="str">
        <f>IF($B26="","",CONCATENATE(IF('Баллы и сумма'!Y47&lt;=Лист3!L$2,Лист3!$N$2,IF('Баллы и сумма'!Y47&gt;=Лист3!H$6,Лист3!$N$6,IF(AND('Баллы и сумма'!Y47&gt;=Лист3!H$3,'Баллы и сумма'!Y47&lt;=Лист3!L$3),Лист3!$N$3,IF(AND('Баллы и сумма'!Y47&gt;=Лист3!H$4,'Баллы и сумма'!Y47&lt;=Лист3!L$4),Лист3!$N$4,IF(AND('Баллы и сумма'!Y47&gt;=Лист3!H$5,'Баллы и сумма'!Y47&lt;=Лист3!L$5),Лист3!$N$5)))))," (",'Баллы и сумма'!Y47," б.)"))</f>
        <v/>
      </c>
      <c r="G26" s="47" t="str">
        <f>IF($B26="","",CONCATENATE(IF('Баллы и сумма'!Z47&lt;=Лист3!M$2,Лист3!$N$2,IF('Баллы и сумма'!Z47&gt;=Лист3!I$6,Лист3!$N$6,IF(AND('Баллы и сумма'!Z47&gt;=Лист3!I$3,'Баллы и сумма'!Z47&lt;=Лист3!M$3),Лист3!$N$3,IF(AND('Баллы и сумма'!Z47&gt;=Лист3!I$4,'Баллы и сумма'!Z47&lt;=Лист3!M$4),Лист3!$N$4,IF(AND('Баллы и сумма'!Z47&gt;=Лист3!I$5,'Баллы и сумма'!Z47&lt;=Лист3!M$5),Лист3!$N$5)))))," (",'Баллы и сумма'!Z47," б.)"))</f>
        <v/>
      </c>
    </row>
    <row r="27" spans="1:63" s="55" customFormat="1" x14ac:dyDescent="0.25">
      <c r="A27" s="54">
        <v>24</v>
      </c>
      <c r="B27" s="64" t="str">
        <f t="shared" si="1"/>
        <v/>
      </c>
      <c r="C27" s="65" t="str">
        <f t="shared" si="0"/>
        <v/>
      </c>
      <c r="D27" s="66" t="str">
        <f>IF($B27="","",CONCATENATE(IF('Баллы и сумма'!W49&lt;=Лист3!J$2,Лист3!$N$2,IF('Баллы и сумма'!W49&gt;=Лист3!F$6,Лист3!$N$6,IF(AND('Баллы и сумма'!W49&gt;=Лист3!F$3,'Баллы и сумма'!W49&lt;=Лист3!J$3),Лист3!$N$3,IF(AND('Баллы и сумма'!W49&gt;=Лист3!F$4,'Баллы и сумма'!W49&lt;=Лист3!J$4),Лист3!$N$4,IF(AND('Баллы и сумма'!W49&gt;=Лист3!F$5,'Баллы и сумма'!W49&lt;=Лист3!J$5),Лист3!$N$5)))))," (",'Баллы и сумма'!W49," б.)"))</f>
        <v/>
      </c>
      <c r="E27" s="66" t="str">
        <f>IF($B27="","",CONCATENATE(IF('Баллы и сумма'!X49&lt;=Лист3!K$2,Лист3!$N$2,IF('Баллы и сумма'!X49&gt;=Лист3!G$6,Лист3!$N$6,IF(AND('Баллы и сумма'!X49&gt;=Лист3!G$3,'Баллы и сумма'!X49&lt;=Лист3!K$3),Лист3!$N$3,IF(AND('Баллы и сумма'!X49&gt;=Лист3!G$4,'Баллы и сумма'!X49&lt;=Лист3!K$4),Лист3!$N$4,IF(AND('Баллы и сумма'!X49&gt;=Лист3!G$5,'Баллы и сумма'!X49&lt;=Лист3!K$5),Лист3!$N$5)))))," (",'Баллы и сумма'!X49," б.)"))</f>
        <v/>
      </c>
      <c r="F27" s="66" t="str">
        <f>IF($B27="","",CONCATENATE(IF('Баллы и сумма'!Y49&lt;=Лист3!L$2,Лист3!$N$2,IF('Баллы и сумма'!Y49&gt;=Лист3!H$6,Лист3!$N$6,IF(AND('Баллы и сумма'!Y49&gt;=Лист3!H$3,'Баллы и сумма'!Y49&lt;=Лист3!L$3),Лист3!$N$3,IF(AND('Баллы и сумма'!Y49&gt;=Лист3!H$4,'Баллы и сумма'!Y49&lt;=Лист3!L$4),Лист3!$N$4,IF(AND('Баллы и сумма'!Y49&gt;=Лист3!H$5,'Баллы и сумма'!Y49&lt;=Лист3!L$5),Лист3!$N$5)))))," (",'Баллы и сумма'!Y49," б.)"))</f>
        <v/>
      </c>
      <c r="G27" s="66" t="str">
        <f>IF($B27="","",CONCATENATE(IF('Баллы и сумма'!Z49&lt;=Лист3!M$2,Лист3!$N$2,IF('Баллы и сумма'!Z49&gt;=Лист3!I$6,Лист3!$N$6,IF(AND('Баллы и сумма'!Z49&gt;=Лист3!I$3,'Баллы и сумма'!Z49&lt;=Лист3!M$3),Лист3!$N$3,IF(AND('Баллы и сумма'!Z49&gt;=Лист3!I$4,'Баллы и сумма'!Z49&lt;=Лист3!M$4),Лист3!$N$4,IF(AND('Баллы и сумма'!Z49&gt;=Лист3!I$5,'Баллы и сумма'!Z49&lt;=Лист3!M$5),Лист3!$N$5)))))," (",'Баллы и сумма'!Z49," б.)"))</f>
        <v/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</row>
    <row r="28" spans="1:63" x14ac:dyDescent="0.25">
      <c r="A28" s="54">
        <v>25</v>
      </c>
      <c r="B28" s="23" t="str">
        <f t="shared" si="1"/>
        <v/>
      </c>
      <c r="C28" s="24" t="str">
        <f t="shared" si="0"/>
        <v/>
      </c>
      <c r="D28" s="47" t="str">
        <f>IF($B28="","",CONCATENATE(IF('Баллы и сумма'!W51&lt;=Лист3!J$2,Лист3!$N$2,IF('Баллы и сумма'!W51&gt;=Лист3!F$6,Лист3!$N$6,IF(AND('Баллы и сумма'!W51&gt;=Лист3!F$3,'Баллы и сумма'!W51&lt;=Лист3!J$3),Лист3!$N$3,IF(AND('Баллы и сумма'!W51&gt;=Лист3!F$4,'Баллы и сумма'!W51&lt;=Лист3!J$4),Лист3!$N$4,IF(AND('Баллы и сумма'!W51&gt;=Лист3!F$5,'Баллы и сумма'!W51&lt;=Лист3!J$5),Лист3!$N$5)))))," (",'Баллы и сумма'!W51," б.)"))</f>
        <v/>
      </c>
      <c r="E28" s="47" t="str">
        <f>IF($B28="","",CONCATENATE(IF('Баллы и сумма'!X51&lt;=Лист3!K$2,Лист3!$N$2,IF('Баллы и сумма'!X51&gt;=Лист3!G$6,Лист3!$N$6,IF(AND('Баллы и сумма'!X51&gt;=Лист3!G$3,'Баллы и сумма'!X51&lt;=Лист3!K$3),Лист3!$N$3,IF(AND('Баллы и сумма'!X51&gt;=Лист3!G$4,'Баллы и сумма'!X51&lt;=Лист3!K$4),Лист3!$N$4,IF(AND('Баллы и сумма'!X51&gt;=Лист3!G$5,'Баллы и сумма'!X51&lt;=Лист3!K$5),Лист3!$N$5)))))," (",'Баллы и сумма'!X51," б.)"))</f>
        <v/>
      </c>
      <c r="F28" s="47" t="str">
        <f>IF($B28="","",CONCATENATE(IF('Баллы и сумма'!Y51&lt;=Лист3!L$2,Лист3!$N$2,IF('Баллы и сумма'!Y51&gt;=Лист3!H$6,Лист3!$N$6,IF(AND('Баллы и сумма'!Y51&gt;=Лист3!H$3,'Баллы и сумма'!Y51&lt;=Лист3!L$3),Лист3!$N$3,IF(AND('Баллы и сумма'!Y51&gt;=Лист3!H$4,'Баллы и сумма'!Y51&lt;=Лист3!L$4),Лист3!$N$4,IF(AND('Баллы и сумма'!Y51&gt;=Лист3!H$5,'Баллы и сумма'!Y51&lt;=Лист3!L$5),Лист3!$N$5)))))," (",'Баллы и сумма'!Y51," б.)"))</f>
        <v/>
      </c>
      <c r="G28" s="47" t="str">
        <f>IF($B28="","",CONCATENATE(IF('Баллы и сумма'!Z51&lt;=Лист3!M$2,Лист3!$N$2,IF('Баллы и сумма'!Z51&gt;=Лист3!I$6,Лист3!$N$6,IF(AND('Баллы и сумма'!Z51&gt;=Лист3!I$3,'Баллы и сумма'!Z51&lt;=Лист3!M$3),Лист3!$N$3,IF(AND('Баллы и сумма'!Z51&gt;=Лист3!I$4,'Баллы и сумма'!Z51&lt;=Лист3!M$4),Лист3!$N$4,IF(AND('Баллы и сумма'!Z51&gt;=Лист3!I$5,'Баллы и сумма'!Z51&lt;=Лист3!M$5),Лист3!$N$5)))))," (",'Баллы и сумма'!Z51," б.)"))</f>
        <v/>
      </c>
    </row>
    <row r="29" spans="1:63" s="55" customFormat="1" x14ac:dyDescent="0.25">
      <c r="A29" s="54">
        <v>26</v>
      </c>
      <c r="B29" s="64" t="str">
        <f t="shared" si="1"/>
        <v/>
      </c>
      <c r="C29" s="65" t="str">
        <f t="shared" si="0"/>
        <v/>
      </c>
      <c r="D29" s="66" t="str">
        <f>IF($B29="","",CONCATENATE(IF('Баллы и сумма'!W53&lt;=Лист3!J$2,Лист3!$N$2,IF('Баллы и сумма'!W53&gt;=Лист3!F$6,Лист3!$N$6,IF(AND('Баллы и сумма'!W53&gt;=Лист3!F$3,'Баллы и сумма'!W53&lt;=Лист3!J$3),Лист3!$N$3,IF(AND('Баллы и сумма'!W53&gt;=Лист3!F$4,'Баллы и сумма'!W53&lt;=Лист3!J$4),Лист3!$N$4,IF(AND('Баллы и сумма'!W53&gt;=Лист3!F$5,'Баллы и сумма'!W53&lt;=Лист3!J$5),Лист3!$N$5)))))," (",'Баллы и сумма'!W53," б.)"))</f>
        <v/>
      </c>
      <c r="E29" s="66" t="str">
        <f>IF($B29="","",CONCATENATE(IF('Баллы и сумма'!X53&lt;=Лист3!K$2,Лист3!$N$2,IF('Баллы и сумма'!X53&gt;=Лист3!G$6,Лист3!$N$6,IF(AND('Баллы и сумма'!X53&gt;=Лист3!G$3,'Баллы и сумма'!X53&lt;=Лист3!K$3),Лист3!$N$3,IF(AND('Баллы и сумма'!X53&gt;=Лист3!G$4,'Баллы и сумма'!X53&lt;=Лист3!K$4),Лист3!$N$4,IF(AND('Баллы и сумма'!X53&gt;=Лист3!G$5,'Баллы и сумма'!X53&lt;=Лист3!K$5),Лист3!$N$5)))))," (",'Баллы и сумма'!X53," б.)"))</f>
        <v/>
      </c>
      <c r="F29" s="66" t="str">
        <f>IF($B29="","",CONCATENATE(IF('Баллы и сумма'!Y53&lt;=Лист3!L$2,Лист3!$N$2,IF('Баллы и сумма'!Y53&gt;=Лист3!H$6,Лист3!$N$6,IF(AND('Баллы и сумма'!Y53&gt;=Лист3!H$3,'Баллы и сумма'!Y53&lt;=Лист3!L$3),Лист3!$N$3,IF(AND('Баллы и сумма'!Y53&gt;=Лист3!H$4,'Баллы и сумма'!Y53&lt;=Лист3!L$4),Лист3!$N$4,IF(AND('Баллы и сумма'!Y53&gt;=Лист3!H$5,'Баллы и сумма'!Y53&lt;=Лист3!L$5),Лист3!$N$5)))))," (",'Баллы и сумма'!Y53," б.)"))</f>
        <v/>
      </c>
      <c r="G29" s="66" t="str">
        <f>IF($B29="","",CONCATENATE(IF('Баллы и сумма'!Z53&lt;=Лист3!M$2,Лист3!$N$2,IF('Баллы и сумма'!Z53&gt;=Лист3!I$6,Лист3!$N$6,IF(AND('Баллы и сумма'!Z53&gt;=Лист3!I$3,'Баллы и сумма'!Z53&lt;=Лист3!M$3),Лист3!$N$3,IF(AND('Баллы и сумма'!Z53&gt;=Лист3!I$4,'Баллы и сумма'!Z53&lt;=Лист3!M$4),Лист3!$N$4,IF(AND('Баллы и сумма'!Z53&gt;=Лист3!I$5,'Баллы и сумма'!Z53&lt;=Лист3!M$5),Лист3!$N$5)))))," (",'Баллы и сумма'!Z53," б.)"))</f>
        <v/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1:63" x14ac:dyDescent="0.25">
      <c r="A30" s="54">
        <v>27</v>
      </c>
      <c r="B30" s="23" t="str">
        <f t="shared" si="1"/>
        <v/>
      </c>
      <c r="C30" s="24" t="str">
        <f t="shared" si="0"/>
        <v/>
      </c>
      <c r="D30" s="47" t="str">
        <f>IF($B30="","",CONCATENATE(IF('Баллы и сумма'!W55&lt;=Лист3!J$2,Лист3!$N$2,IF('Баллы и сумма'!W55&gt;=Лист3!F$6,Лист3!$N$6,IF(AND('Баллы и сумма'!W55&gt;=Лист3!F$3,'Баллы и сумма'!W55&lt;=Лист3!J$3),Лист3!$N$3,IF(AND('Баллы и сумма'!W55&gt;=Лист3!F$4,'Баллы и сумма'!W55&lt;=Лист3!J$4),Лист3!$N$4,IF(AND('Баллы и сумма'!W55&gt;=Лист3!F$5,'Баллы и сумма'!W55&lt;=Лист3!J$5),Лист3!$N$5)))))," (",'Баллы и сумма'!W55," б.)"))</f>
        <v/>
      </c>
      <c r="E30" s="47" t="str">
        <f>IF($B30="","",CONCATENATE(IF('Баллы и сумма'!X55&lt;=Лист3!K$2,Лист3!$N$2,IF('Баллы и сумма'!X55&gt;=Лист3!G$6,Лист3!$N$6,IF(AND('Баллы и сумма'!X55&gt;=Лист3!G$3,'Баллы и сумма'!X55&lt;=Лист3!K$3),Лист3!$N$3,IF(AND('Баллы и сумма'!X55&gt;=Лист3!G$4,'Баллы и сумма'!X55&lt;=Лист3!K$4),Лист3!$N$4,IF(AND('Баллы и сумма'!X55&gt;=Лист3!G$5,'Баллы и сумма'!X55&lt;=Лист3!K$5),Лист3!$N$5)))))," (",'Баллы и сумма'!X55," б.)"))</f>
        <v/>
      </c>
      <c r="F30" s="47" t="str">
        <f>IF($B30="","",CONCATENATE(IF('Баллы и сумма'!Y55&lt;=Лист3!L$2,Лист3!$N$2,IF('Баллы и сумма'!Y55&gt;=Лист3!H$6,Лист3!$N$6,IF(AND('Баллы и сумма'!Y55&gt;=Лист3!H$3,'Баллы и сумма'!Y55&lt;=Лист3!L$3),Лист3!$N$3,IF(AND('Баллы и сумма'!Y55&gt;=Лист3!H$4,'Баллы и сумма'!Y55&lt;=Лист3!L$4),Лист3!$N$4,IF(AND('Баллы и сумма'!Y55&gt;=Лист3!H$5,'Баллы и сумма'!Y55&lt;=Лист3!L$5),Лист3!$N$5)))))," (",'Баллы и сумма'!Y55," б.)"))</f>
        <v/>
      </c>
      <c r="G30" s="47" t="str">
        <f>IF($B30="","",CONCATENATE(IF('Баллы и сумма'!Z55&lt;=Лист3!M$2,Лист3!$N$2,IF('Баллы и сумма'!Z55&gt;=Лист3!I$6,Лист3!$N$6,IF(AND('Баллы и сумма'!Z55&gt;=Лист3!I$3,'Баллы и сумма'!Z55&lt;=Лист3!M$3),Лист3!$N$3,IF(AND('Баллы и сумма'!Z55&gt;=Лист3!I$4,'Баллы и сумма'!Z55&lt;=Лист3!M$4),Лист3!$N$4,IF(AND('Баллы и сумма'!Z55&gt;=Лист3!I$5,'Баллы и сумма'!Z55&lt;=Лист3!M$5),Лист3!$N$5)))))," (",'Баллы и сумма'!Z55," б.)"))</f>
        <v/>
      </c>
    </row>
    <row r="31" spans="1:63" s="55" customFormat="1" x14ac:dyDescent="0.25">
      <c r="A31" s="54">
        <v>28</v>
      </c>
      <c r="B31" s="64" t="str">
        <f t="shared" si="1"/>
        <v/>
      </c>
      <c r="C31" s="65" t="str">
        <f t="shared" si="0"/>
        <v/>
      </c>
      <c r="D31" s="66" t="str">
        <f>IF($B31="","",CONCATENATE(IF('Баллы и сумма'!W57&lt;=Лист3!J$2,Лист3!$N$2,IF('Баллы и сумма'!W57&gt;=Лист3!F$6,Лист3!$N$6,IF(AND('Баллы и сумма'!W57&gt;=Лист3!F$3,'Баллы и сумма'!W57&lt;=Лист3!J$3),Лист3!$N$3,IF(AND('Баллы и сумма'!W57&gt;=Лист3!F$4,'Баллы и сумма'!W57&lt;=Лист3!J$4),Лист3!$N$4,IF(AND('Баллы и сумма'!W57&gt;=Лист3!F$5,'Баллы и сумма'!W57&lt;=Лист3!J$5),Лист3!$N$5)))))," (",'Баллы и сумма'!W57," б.)"))</f>
        <v/>
      </c>
      <c r="E31" s="66" t="str">
        <f>IF($B31="","",CONCATENATE(IF('Баллы и сумма'!X57&lt;=Лист3!K$2,Лист3!$N$2,IF('Баллы и сумма'!X57&gt;=Лист3!G$6,Лист3!$N$6,IF(AND('Баллы и сумма'!X57&gt;=Лист3!G$3,'Баллы и сумма'!X57&lt;=Лист3!K$3),Лист3!$N$3,IF(AND('Баллы и сумма'!X57&gt;=Лист3!G$4,'Баллы и сумма'!X57&lt;=Лист3!K$4),Лист3!$N$4,IF(AND('Баллы и сумма'!X57&gt;=Лист3!G$5,'Баллы и сумма'!X57&lt;=Лист3!K$5),Лист3!$N$5)))))," (",'Баллы и сумма'!X57," б.)"))</f>
        <v/>
      </c>
      <c r="F31" s="66" t="str">
        <f>IF($B31="","",CONCATENATE(IF('Баллы и сумма'!Y57&lt;=Лист3!L$2,Лист3!$N$2,IF('Баллы и сумма'!Y57&gt;=Лист3!H$6,Лист3!$N$6,IF(AND('Баллы и сумма'!Y57&gt;=Лист3!H$3,'Баллы и сумма'!Y57&lt;=Лист3!L$3),Лист3!$N$3,IF(AND('Баллы и сумма'!Y57&gt;=Лист3!H$4,'Баллы и сумма'!Y57&lt;=Лист3!L$4),Лист3!$N$4,IF(AND('Баллы и сумма'!Y57&gt;=Лист3!H$5,'Баллы и сумма'!Y57&lt;=Лист3!L$5),Лист3!$N$5)))))," (",'Баллы и сумма'!Y57," б.)"))</f>
        <v/>
      </c>
      <c r="G31" s="66" t="str">
        <f>IF($B31="","",CONCATENATE(IF('Баллы и сумма'!Z57&lt;=Лист3!M$2,Лист3!$N$2,IF('Баллы и сумма'!Z57&gt;=Лист3!I$6,Лист3!$N$6,IF(AND('Баллы и сумма'!Z57&gt;=Лист3!I$3,'Баллы и сумма'!Z57&lt;=Лист3!M$3),Лист3!$N$3,IF(AND('Баллы и сумма'!Z57&gt;=Лист3!I$4,'Баллы и сумма'!Z57&lt;=Лист3!M$4),Лист3!$N$4,IF(AND('Баллы и сумма'!Z57&gt;=Лист3!I$5,'Баллы и сумма'!Z57&lt;=Лист3!M$5),Лист3!$N$5)))))," (",'Баллы и сумма'!Z57," б.)"))</f>
        <v/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</row>
    <row r="32" spans="1:63" x14ac:dyDescent="0.25">
      <c r="A32" s="54">
        <v>29</v>
      </c>
      <c r="B32" s="23" t="str">
        <f t="shared" si="1"/>
        <v/>
      </c>
      <c r="C32" s="24" t="str">
        <f t="shared" si="0"/>
        <v/>
      </c>
      <c r="D32" s="47" t="str">
        <f>IF($B32="","",CONCATENATE(IF('Баллы и сумма'!W59&lt;=Лист3!J$2,Лист3!$N$2,IF('Баллы и сумма'!W59&gt;=Лист3!F$6,Лист3!$N$6,IF(AND('Баллы и сумма'!W59&gt;=Лист3!F$3,'Баллы и сумма'!W59&lt;=Лист3!J$3),Лист3!$N$3,IF(AND('Баллы и сумма'!W59&gt;=Лист3!F$4,'Баллы и сумма'!W59&lt;=Лист3!J$4),Лист3!$N$4,IF(AND('Баллы и сумма'!W59&gt;=Лист3!F$5,'Баллы и сумма'!W59&lt;=Лист3!J$5),Лист3!$N$5)))))," (",'Баллы и сумма'!W59," б.)"))</f>
        <v/>
      </c>
      <c r="E32" s="47" t="str">
        <f>IF($B32="","",CONCATENATE(IF('Баллы и сумма'!X59&lt;=Лист3!K$2,Лист3!$N$2,IF('Баллы и сумма'!X59&gt;=Лист3!G$6,Лист3!$N$6,IF(AND('Баллы и сумма'!X59&gt;=Лист3!G$3,'Баллы и сумма'!X59&lt;=Лист3!K$3),Лист3!$N$3,IF(AND('Баллы и сумма'!X59&gt;=Лист3!G$4,'Баллы и сумма'!X59&lt;=Лист3!K$4),Лист3!$N$4,IF(AND('Баллы и сумма'!X59&gt;=Лист3!G$5,'Баллы и сумма'!X59&lt;=Лист3!K$5),Лист3!$N$5)))))," (",'Баллы и сумма'!X59," б.)"))</f>
        <v/>
      </c>
      <c r="F32" s="47" t="str">
        <f>IF($B32="","",CONCATENATE(IF('Баллы и сумма'!Y59&lt;=Лист3!L$2,Лист3!$N$2,IF('Баллы и сумма'!Y59&gt;=Лист3!H$6,Лист3!$N$6,IF(AND('Баллы и сумма'!Y59&gt;=Лист3!H$3,'Баллы и сумма'!Y59&lt;=Лист3!L$3),Лист3!$N$3,IF(AND('Баллы и сумма'!Y59&gt;=Лист3!H$4,'Баллы и сумма'!Y59&lt;=Лист3!L$4),Лист3!$N$4,IF(AND('Баллы и сумма'!Y59&gt;=Лист3!H$5,'Баллы и сумма'!Y59&lt;=Лист3!L$5),Лист3!$N$5)))))," (",'Баллы и сумма'!Y59," б.)"))</f>
        <v/>
      </c>
      <c r="G32" s="47" t="str">
        <f>IF($B32="","",CONCATENATE(IF('Баллы и сумма'!Z59&lt;=Лист3!M$2,Лист3!$N$2,IF('Баллы и сумма'!Z59&gt;=Лист3!I$6,Лист3!$N$6,IF(AND('Баллы и сумма'!Z59&gt;=Лист3!I$3,'Баллы и сумма'!Z59&lt;=Лист3!M$3),Лист3!$N$3,IF(AND('Баллы и сумма'!Z59&gt;=Лист3!I$4,'Баллы и сумма'!Z59&lt;=Лист3!M$4),Лист3!$N$4,IF(AND('Баллы и сумма'!Z59&gt;=Лист3!I$5,'Баллы и сумма'!Z59&lt;=Лист3!M$5),Лист3!$N$5)))))," (",'Баллы и сумма'!Z59," б.)"))</f>
        <v/>
      </c>
    </row>
    <row r="33" spans="1:63" s="55" customFormat="1" x14ac:dyDescent="0.25">
      <c r="A33" s="54">
        <v>30</v>
      </c>
      <c r="B33" s="64" t="str">
        <f t="shared" si="1"/>
        <v/>
      </c>
      <c r="C33" s="65" t="str">
        <f t="shared" si="0"/>
        <v/>
      </c>
      <c r="D33" s="66" t="str">
        <f>IF($B33="","",CONCATENATE(IF('Баллы и сумма'!W61&lt;=Лист3!J$2,Лист3!$N$2,IF('Баллы и сумма'!W61&gt;=Лист3!F$6,Лист3!$N$6,IF(AND('Баллы и сумма'!W61&gt;=Лист3!F$3,'Баллы и сумма'!W61&lt;=Лист3!J$3),Лист3!$N$3,IF(AND('Баллы и сумма'!W61&gt;=Лист3!F$4,'Баллы и сумма'!W61&lt;=Лист3!J$4),Лист3!$N$4,IF(AND('Баллы и сумма'!W61&gt;=Лист3!F$5,'Баллы и сумма'!W61&lt;=Лист3!J$5),Лист3!$N$5)))))," (",'Баллы и сумма'!W61," б.)"))</f>
        <v/>
      </c>
      <c r="E33" s="66" t="str">
        <f>IF($B33="","",CONCATENATE(IF('Баллы и сумма'!X61&lt;=Лист3!K$2,Лист3!$N$2,IF('Баллы и сумма'!X61&gt;=Лист3!G$6,Лист3!$N$6,IF(AND('Баллы и сумма'!X61&gt;=Лист3!G$3,'Баллы и сумма'!X61&lt;=Лист3!K$3),Лист3!$N$3,IF(AND('Баллы и сумма'!X61&gt;=Лист3!G$4,'Баллы и сумма'!X61&lt;=Лист3!K$4),Лист3!$N$4,IF(AND('Баллы и сумма'!X61&gt;=Лист3!G$5,'Баллы и сумма'!X61&lt;=Лист3!K$5),Лист3!$N$5)))))," (",'Баллы и сумма'!X61," б.)"))</f>
        <v/>
      </c>
      <c r="F33" s="66" t="str">
        <f>IF($B33="","",CONCATENATE(IF('Баллы и сумма'!Y61&lt;=Лист3!L$2,Лист3!$N$2,IF('Баллы и сумма'!Y61&gt;=Лист3!H$6,Лист3!$N$6,IF(AND('Баллы и сумма'!Y61&gt;=Лист3!H$3,'Баллы и сумма'!Y61&lt;=Лист3!L$3),Лист3!$N$3,IF(AND('Баллы и сумма'!Y61&gt;=Лист3!H$4,'Баллы и сумма'!Y61&lt;=Лист3!L$4),Лист3!$N$4,IF(AND('Баллы и сумма'!Y61&gt;=Лист3!H$5,'Баллы и сумма'!Y61&lt;=Лист3!L$5),Лист3!$N$5)))))," (",'Баллы и сумма'!Y61," б.)"))</f>
        <v/>
      </c>
      <c r="G33" s="66" t="str">
        <f>IF($B33="","",CONCATENATE(IF('Баллы и сумма'!Z61&lt;=Лист3!M$2,Лист3!$N$2,IF('Баллы и сумма'!Z61&gt;=Лист3!I$6,Лист3!$N$6,IF(AND('Баллы и сумма'!Z61&gt;=Лист3!I$3,'Баллы и сумма'!Z61&lt;=Лист3!M$3),Лист3!$N$3,IF(AND('Баллы и сумма'!Z61&gt;=Лист3!I$4,'Баллы и сумма'!Z61&lt;=Лист3!M$4),Лист3!$N$4,IF(AND('Баллы и сумма'!Z61&gt;=Лист3!I$5,'Баллы и сумма'!Z61&lt;=Лист3!M$5),Лист3!$N$5)))))," (",'Баллы и сумма'!Z61," б.)"))</f>
        <v/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spans="1:63" x14ac:dyDescent="0.25">
      <c r="A34" s="54">
        <v>31</v>
      </c>
      <c r="B34" s="23" t="str">
        <f t="shared" si="1"/>
        <v/>
      </c>
      <c r="C34" s="24" t="str">
        <f t="shared" si="0"/>
        <v/>
      </c>
      <c r="D34" s="47" t="str">
        <f>IF($B34="","",CONCATENATE(IF('Баллы и сумма'!W63&lt;=Лист3!J$2,Лист3!$N$2,IF('Баллы и сумма'!W63&gt;=Лист3!F$6,Лист3!$N$6,IF(AND('Баллы и сумма'!W63&gt;=Лист3!F$3,'Баллы и сумма'!W63&lt;=Лист3!J$3),Лист3!$N$3,IF(AND('Баллы и сумма'!W63&gt;=Лист3!F$4,'Баллы и сумма'!W63&lt;=Лист3!J$4),Лист3!$N$4,IF(AND('Баллы и сумма'!W63&gt;=Лист3!F$5,'Баллы и сумма'!W63&lt;=Лист3!J$5),Лист3!$N$5)))))," (",'Баллы и сумма'!W63," б.)"))</f>
        <v/>
      </c>
      <c r="E34" s="47" t="str">
        <f>IF($B34="","",CONCATENATE(IF('Баллы и сумма'!X63&lt;=Лист3!K$2,Лист3!$N$2,IF('Баллы и сумма'!X63&gt;=Лист3!G$6,Лист3!$N$6,IF(AND('Баллы и сумма'!X63&gt;=Лист3!G$3,'Баллы и сумма'!X63&lt;=Лист3!K$3),Лист3!$N$3,IF(AND('Баллы и сумма'!X63&gt;=Лист3!G$4,'Баллы и сумма'!X63&lt;=Лист3!K$4),Лист3!$N$4,IF(AND('Баллы и сумма'!X63&gt;=Лист3!G$5,'Баллы и сумма'!X63&lt;=Лист3!K$5),Лист3!$N$5)))))," (",'Баллы и сумма'!X63," б.)"))</f>
        <v/>
      </c>
      <c r="F34" s="47" t="str">
        <f>IF($B34="","",CONCATENATE(IF('Баллы и сумма'!Y63&lt;=Лист3!L$2,Лист3!$N$2,IF('Баллы и сумма'!Y63&gt;=Лист3!H$6,Лист3!$N$6,IF(AND('Баллы и сумма'!Y63&gt;=Лист3!H$3,'Баллы и сумма'!Y63&lt;=Лист3!L$3),Лист3!$N$3,IF(AND('Баллы и сумма'!Y63&gt;=Лист3!H$4,'Баллы и сумма'!Y63&lt;=Лист3!L$4),Лист3!$N$4,IF(AND('Баллы и сумма'!Y63&gt;=Лист3!H$5,'Баллы и сумма'!Y63&lt;=Лист3!L$5),Лист3!$N$5)))))," (",'Баллы и сумма'!Y63," б.)"))</f>
        <v/>
      </c>
      <c r="G34" s="47" t="str">
        <f>IF($B34="","",CONCATENATE(IF('Баллы и сумма'!Z63&lt;=Лист3!M$2,Лист3!$N$2,IF('Баллы и сумма'!Z63&gt;=Лист3!I$6,Лист3!$N$6,IF(AND('Баллы и сумма'!Z63&gt;=Лист3!I$3,'Баллы и сумма'!Z63&lt;=Лист3!M$3),Лист3!$N$3,IF(AND('Баллы и сумма'!Z63&gt;=Лист3!I$4,'Баллы и сумма'!Z63&lt;=Лист3!M$4),Лист3!$N$4,IF(AND('Баллы и сумма'!Z63&gt;=Лист3!I$5,'Баллы и сумма'!Z63&lt;=Лист3!M$5),Лист3!$N$5)))))," (",'Баллы и сумма'!Z63," б.)"))</f>
        <v/>
      </c>
    </row>
    <row r="35" spans="1:63" s="55" customFormat="1" x14ac:dyDescent="0.25">
      <c r="A35" s="54">
        <v>32</v>
      </c>
      <c r="B35" s="64" t="str">
        <f t="shared" si="1"/>
        <v/>
      </c>
      <c r="C35" s="65" t="str">
        <f t="shared" si="0"/>
        <v/>
      </c>
      <c r="D35" s="66" t="str">
        <f>IF($B35="","",CONCATENATE(IF('Баллы и сумма'!W65&lt;=Лист3!J$2,Лист3!$N$2,IF('Баллы и сумма'!W65&gt;=Лист3!F$6,Лист3!$N$6,IF(AND('Баллы и сумма'!W65&gt;=Лист3!F$3,'Баллы и сумма'!W65&lt;=Лист3!J$3),Лист3!$N$3,IF(AND('Баллы и сумма'!W65&gt;=Лист3!F$4,'Баллы и сумма'!W65&lt;=Лист3!J$4),Лист3!$N$4,IF(AND('Баллы и сумма'!W65&gt;=Лист3!F$5,'Баллы и сумма'!W65&lt;=Лист3!J$5),Лист3!$N$5)))))," (",'Баллы и сумма'!W65," б.)"))</f>
        <v/>
      </c>
      <c r="E35" s="66" t="str">
        <f>IF($B35="","",CONCATENATE(IF('Баллы и сумма'!X65&lt;=Лист3!K$2,Лист3!$N$2,IF('Баллы и сумма'!X65&gt;=Лист3!G$6,Лист3!$N$6,IF(AND('Баллы и сумма'!X65&gt;=Лист3!G$3,'Баллы и сумма'!X65&lt;=Лист3!K$3),Лист3!$N$3,IF(AND('Баллы и сумма'!X65&gt;=Лист3!G$4,'Баллы и сумма'!X65&lt;=Лист3!K$4),Лист3!$N$4,IF(AND('Баллы и сумма'!X65&gt;=Лист3!G$5,'Баллы и сумма'!X65&lt;=Лист3!K$5),Лист3!$N$5)))))," (",'Баллы и сумма'!X65," б.)"))</f>
        <v/>
      </c>
      <c r="F35" s="66" t="str">
        <f>IF($B35="","",CONCATENATE(IF('Баллы и сумма'!Y65&lt;=Лист3!L$2,Лист3!$N$2,IF('Баллы и сумма'!Y65&gt;=Лист3!H$6,Лист3!$N$6,IF(AND('Баллы и сумма'!Y65&gt;=Лист3!H$3,'Баллы и сумма'!Y65&lt;=Лист3!L$3),Лист3!$N$3,IF(AND('Баллы и сумма'!Y65&gt;=Лист3!H$4,'Баллы и сумма'!Y65&lt;=Лист3!L$4),Лист3!$N$4,IF(AND('Баллы и сумма'!Y65&gt;=Лист3!H$5,'Баллы и сумма'!Y65&lt;=Лист3!L$5),Лист3!$N$5)))))," (",'Баллы и сумма'!Y65," б.)"))</f>
        <v/>
      </c>
      <c r="G35" s="66" t="str">
        <f>IF($B35="","",CONCATENATE(IF('Баллы и сумма'!Z65&lt;=Лист3!M$2,Лист3!$N$2,IF('Баллы и сумма'!Z65&gt;=Лист3!I$6,Лист3!$N$6,IF(AND('Баллы и сумма'!Z65&gt;=Лист3!I$3,'Баллы и сумма'!Z65&lt;=Лист3!M$3),Лист3!$N$3,IF(AND('Баллы и сумма'!Z65&gt;=Лист3!I$4,'Баллы и сумма'!Z65&lt;=Лист3!M$4),Лист3!$N$4,IF(AND('Баллы и сумма'!Z65&gt;=Лист3!I$5,'Баллы и сумма'!Z65&lt;=Лист3!M$5),Лист3!$N$5)))))," (",'Баллы и сумма'!Z65," б.)"))</f>
        <v/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</row>
    <row r="36" spans="1:63" x14ac:dyDescent="0.25">
      <c r="A36" s="54">
        <v>33</v>
      </c>
      <c r="B36" s="23" t="str">
        <f t="shared" si="1"/>
        <v/>
      </c>
      <c r="C36" s="24" t="str">
        <f t="shared" si="0"/>
        <v/>
      </c>
      <c r="D36" s="47" t="str">
        <f>IF($B36="","",CONCATENATE(IF('Баллы и сумма'!W67&lt;=Лист3!J$2,Лист3!$N$2,IF('Баллы и сумма'!W67&gt;=Лист3!F$6,Лист3!$N$6,IF(AND('Баллы и сумма'!W67&gt;=Лист3!F$3,'Баллы и сумма'!W67&lt;=Лист3!J$3),Лист3!$N$3,IF(AND('Баллы и сумма'!W67&gt;=Лист3!F$4,'Баллы и сумма'!W67&lt;=Лист3!J$4),Лист3!$N$4,IF(AND('Баллы и сумма'!W67&gt;=Лист3!F$5,'Баллы и сумма'!W67&lt;=Лист3!J$5),Лист3!$N$5)))))," (",'Баллы и сумма'!W67," б.)"))</f>
        <v/>
      </c>
      <c r="E36" s="47" t="str">
        <f>IF($B36="","",CONCATENATE(IF('Баллы и сумма'!X67&lt;=Лист3!K$2,Лист3!$N$2,IF('Баллы и сумма'!X67&gt;=Лист3!G$6,Лист3!$N$6,IF(AND('Баллы и сумма'!X67&gt;=Лист3!G$3,'Баллы и сумма'!X67&lt;=Лист3!K$3),Лист3!$N$3,IF(AND('Баллы и сумма'!X67&gt;=Лист3!G$4,'Баллы и сумма'!X67&lt;=Лист3!K$4),Лист3!$N$4,IF(AND('Баллы и сумма'!X67&gt;=Лист3!G$5,'Баллы и сумма'!X67&lt;=Лист3!K$5),Лист3!$N$5)))))," (",'Баллы и сумма'!X67," б.)"))</f>
        <v/>
      </c>
      <c r="F36" s="47" t="str">
        <f>IF($B36="","",CONCATENATE(IF('Баллы и сумма'!Y67&lt;=Лист3!L$2,Лист3!$N$2,IF('Баллы и сумма'!Y67&gt;=Лист3!H$6,Лист3!$N$6,IF(AND('Баллы и сумма'!Y67&gt;=Лист3!H$3,'Баллы и сумма'!Y67&lt;=Лист3!L$3),Лист3!$N$3,IF(AND('Баллы и сумма'!Y67&gt;=Лист3!H$4,'Баллы и сумма'!Y67&lt;=Лист3!L$4),Лист3!$N$4,IF(AND('Баллы и сумма'!Y67&gt;=Лист3!H$5,'Баллы и сумма'!Y67&lt;=Лист3!L$5),Лист3!$N$5)))))," (",'Баллы и сумма'!Y67," б.)"))</f>
        <v/>
      </c>
      <c r="G36" s="47" t="str">
        <f>IF($B36="","",CONCATENATE(IF('Баллы и сумма'!Z67&lt;=Лист3!M$2,Лист3!$N$2,IF('Баллы и сумма'!Z67&gt;=Лист3!I$6,Лист3!$N$6,IF(AND('Баллы и сумма'!Z67&gt;=Лист3!I$3,'Баллы и сумма'!Z67&lt;=Лист3!M$3),Лист3!$N$3,IF(AND('Баллы и сумма'!Z67&gt;=Лист3!I$4,'Баллы и сумма'!Z67&lt;=Лист3!M$4),Лист3!$N$4,IF(AND('Баллы и сумма'!Z67&gt;=Лист3!I$5,'Баллы и сумма'!Z67&lt;=Лист3!M$5),Лист3!$N$5)))))," (",'Баллы и сумма'!Z67," б.)"))</f>
        <v/>
      </c>
    </row>
    <row r="37" spans="1:63" s="55" customFormat="1" x14ac:dyDescent="0.25">
      <c r="A37" s="54">
        <v>34</v>
      </c>
      <c r="B37" s="64" t="str">
        <f t="shared" si="1"/>
        <v/>
      </c>
      <c r="C37" s="65" t="str">
        <f t="shared" si="0"/>
        <v/>
      </c>
      <c r="D37" s="66" t="str">
        <f>IF($B37="","",CONCATENATE(IF('Баллы и сумма'!W69&lt;=Лист3!J$2,Лист3!$N$2,IF('Баллы и сумма'!W69&gt;=Лист3!F$6,Лист3!$N$6,IF(AND('Баллы и сумма'!W69&gt;=Лист3!F$3,'Баллы и сумма'!W69&lt;=Лист3!J$3),Лист3!$N$3,IF(AND('Баллы и сумма'!W69&gt;=Лист3!F$4,'Баллы и сумма'!W69&lt;=Лист3!J$4),Лист3!$N$4,IF(AND('Баллы и сумма'!W69&gt;=Лист3!F$5,'Баллы и сумма'!W69&lt;=Лист3!J$5),Лист3!$N$5)))))," (",'Баллы и сумма'!W69," б.)"))</f>
        <v/>
      </c>
      <c r="E37" s="66" t="str">
        <f>IF($B37="","",CONCATENATE(IF('Баллы и сумма'!X69&lt;=Лист3!K$2,Лист3!$N$2,IF('Баллы и сумма'!X69&gt;=Лист3!G$6,Лист3!$N$6,IF(AND('Баллы и сумма'!X69&gt;=Лист3!G$3,'Баллы и сумма'!X69&lt;=Лист3!K$3),Лист3!$N$3,IF(AND('Баллы и сумма'!X69&gt;=Лист3!G$4,'Баллы и сумма'!X69&lt;=Лист3!K$4),Лист3!$N$4,IF(AND('Баллы и сумма'!X69&gt;=Лист3!G$5,'Баллы и сумма'!X69&lt;=Лист3!K$5),Лист3!$N$5)))))," (",'Баллы и сумма'!X69," б.)"))</f>
        <v/>
      </c>
      <c r="F37" s="66" t="str">
        <f>IF($B37="","",CONCATENATE(IF('Баллы и сумма'!Y69&lt;=Лист3!L$2,Лист3!$N$2,IF('Баллы и сумма'!Y69&gt;=Лист3!H$6,Лист3!$N$6,IF(AND('Баллы и сумма'!Y69&gt;=Лист3!H$3,'Баллы и сумма'!Y69&lt;=Лист3!L$3),Лист3!$N$3,IF(AND('Баллы и сумма'!Y69&gt;=Лист3!H$4,'Баллы и сумма'!Y69&lt;=Лист3!L$4),Лист3!$N$4,IF(AND('Баллы и сумма'!Y69&gt;=Лист3!H$5,'Баллы и сумма'!Y69&lt;=Лист3!L$5),Лист3!$N$5)))))," (",'Баллы и сумма'!Y69," б.)"))</f>
        <v/>
      </c>
      <c r="G37" s="66" t="str">
        <f>IF($B37="","",CONCATENATE(IF('Баллы и сумма'!Z69&lt;=Лист3!M$2,Лист3!$N$2,IF('Баллы и сумма'!Z69&gt;=Лист3!I$6,Лист3!$N$6,IF(AND('Баллы и сумма'!Z69&gt;=Лист3!I$3,'Баллы и сумма'!Z69&lt;=Лист3!M$3),Лист3!$N$3,IF(AND('Баллы и сумма'!Z69&gt;=Лист3!I$4,'Баллы и сумма'!Z69&lt;=Лист3!M$4),Лист3!$N$4,IF(AND('Баллы и сумма'!Z69&gt;=Лист3!I$5,'Баллы и сумма'!Z69&lt;=Лист3!M$5),Лист3!$N$5)))))," (",'Баллы и сумма'!Z69," б.)"))</f>
        <v/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1:63" x14ac:dyDescent="0.25">
      <c r="A38" s="54">
        <v>35</v>
      </c>
      <c r="B38" s="23" t="str">
        <f t="shared" si="1"/>
        <v/>
      </c>
      <c r="C38" s="24" t="str">
        <f t="shared" si="0"/>
        <v/>
      </c>
      <c r="D38" s="47" t="str">
        <f>IF($B38="","",CONCATENATE(IF('Баллы и сумма'!W71&lt;=Лист3!J$2,Лист3!$N$2,IF('Баллы и сумма'!W71&gt;=Лист3!F$6,Лист3!$N$6,IF(AND('Баллы и сумма'!W71&gt;=Лист3!F$3,'Баллы и сумма'!W71&lt;=Лист3!J$3),Лист3!$N$3,IF(AND('Баллы и сумма'!W71&gt;=Лист3!F$4,'Баллы и сумма'!W71&lt;=Лист3!J$4),Лист3!$N$4,IF(AND('Баллы и сумма'!W71&gt;=Лист3!F$5,'Баллы и сумма'!W71&lt;=Лист3!J$5),Лист3!$N$5)))))," (",'Баллы и сумма'!W71," б.)"))</f>
        <v/>
      </c>
      <c r="E38" s="47" t="str">
        <f>IF($B38="","",CONCATENATE(IF('Баллы и сумма'!X71&lt;=Лист3!K$2,Лист3!$N$2,IF('Баллы и сумма'!X71&gt;=Лист3!G$6,Лист3!$N$6,IF(AND('Баллы и сумма'!X71&gt;=Лист3!G$3,'Баллы и сумма'!X71&lt;=Лист3!K$3),Лист3!$N$3,IF(AND('Баллы и сумма'!X71&gt;=Лист3!G$4,'Баллы и сумма'!X71&lt;=Лист3!K$4),Лист3!$N$4,IF(AND('Баллы и сумма'!X71&gt;=Лист3!G$5,'Баллы и сумма'!X71&lt;=Лист3!K$5),Лист3!$N$5)))))," (",'Баллы и сумма'!X71," б.)"))</f>
        <v/>
      </c>
      <c r="F38" s="47" t="str">
        <f>IF($B38="","",CONCATENATE(IF('Баллы и сумма'!Y71&lt;=Лист3!L$2,Лист3!$N$2,IF('Баллы и сумма'!Y71&gt;=Лист3!H$6,Лист3!$N$6,IF(AND('Баллы и сумма'!Y71&gt;=Лист3!H$3,'Баллы и сумма'!Y71&lt;=Лист3!L$3),Лист3!$N$3,IF(AND('Баллы и сумма'!Y71&gt;=Лист3!H$4,'Баллы и сумма'!Y71&lt;=Лист3!L$4),Лист3!$N$4,IF(AND('Баллы и сумма'!Y71&gt;=Лист3!H$5,'Баллы и сумма'!Y71&lt;=Лист3!L$5),Лист3!$N$5)))))," (",'Баллы и сумма'!Y71," б.)"))</f>
        <v/>
      </c>
      <c r="G38" s="47" t="str">
        <f>IF($B38="","",CONCATENATE(IF('Баллы и сумма'!Z71&lt;=Лист3!M$2,Лист3!$N$2,IF('Баллы и сумма'!Z71&gt;=Лист3!I$6,Лист3!$N$6,IF(AND('Баллы и сумма'!Z71&gt;=Лист3!I$3,'Баллы и сумма'!Z71&lt;=Лист3!M$3),Лист3!$N$3,IF(AND('Баллы и сумма'!Z71&gt;=Лист3!I$4,'Баллы и сумма'!Z71&lt;=Лист3!M$4),Лист3!$N$4,IF(AND('Баллы и сумма'!Z71&gt;=Лист3!I$5,'Баллы и сумма'!Z71&lt;=Лист3!M$5),Лист3!$N$5)))))," (",'Баллы и сумма'!Z71," б.)"))</f>
        <v/>
      </c>
    </row>
    <row r="39" spans="1:63" s="55" customFormat="1" x14ac:dyDescent="0.25">
      <c r="A39" s="54">
        <v>36</v>
      </c>
      <c r="B39" s="64" t="str">
        <f t="shared" si="1"/>
        <v/>
      </c>
      <c r="C39" s="65" t="str">
        <f t="shared" si="0"/>
        <v/>
      </c>
      <c r="D39" s="66" t="str">
        <f>IF($B39="","",CONCATENATE(IF('Баллы и сумма'!W73&lt;=Лист3!J$2,Лист3!$N$2,IF('Баллы и сумма'!W73&gt;=Лист3!F$6,Лист3!$N$6,IF(AND('Баллы и сумма'!W73&gt;=Лист3!F$3,'Баллы и сумма'!W73&lt;=Лист3!J$3),Лист3!$N$3,IF(AND('Баллы и сумма'!W73&gt;=Лист3!F$4,'Баллы и сумма'!W73&lt;=Лист3!J$4),Лист3!$N$4,IF(AND('Баллы и сумма'!W73&gt;=Лист3!F$5,'Баллы и сумма'!W73&lt;=Лист3!J$5),Лист3!$N$5)))))," (",'Баллы и сумма'!W73," б.)"))</f>
        <v/>
      </c>
      <c r="E39" s="66" t="str">
        <f>IF($B39="","",CONCATENATE(IF('Баллы и сумма'!X73&lt;=Лист3!K$2,Лист3!$N$2,IF('Баллы и сумма'!X73&gt;=Лист3!G$6,Лист3!$N$6,IF(AND('Баллы и сумма'!X73&gt;=Лист3!G$3,'Баллы и сумма'!X73&lt;=Лист3!K$3),Лист3!$N$3,IF(AND('Баллы и сумма'!X73&gt;=Лист3!G$4,'Баллы и сумма'!X73&lt;=Лист3!K$4),Лист3!$N$4,IF(AND('Баллы и сумма'!X73&gt;=Лист3!G$5,'Баллы и сумма'!X73&lt;=Лист3!K$5),Лист3!$N$5)))))," (",'Баллы и сумма'!X73," б.)"))</f>
        <v/>
      </c>
      <c r="F39" s="66" t="str">
        <f>IF($B39="","",CONCATENATE(IF('Баллы и сумма'!Y73&lt;=Лист3!L$2,Лист3!$N$2,IF('Баллы и сумма'!Y73&gt;=Лист3!H$6,Лист3!$N$6,IF(AND('Баллы и сумма'!Y73&gt;=Лист3!H$3,'Баллы и сумма'!Y73&lt;=Лист3!L$3),Лист3!$N$3,IF(AND('Баллы и сумма'!Y73&gt;=Лист3!H$4,'Баллы и сумма'!Y73&lt;=Лист3!L$4),Лист3!$N$4,IF(AND('Баллы и сумма'!Y73&gt;=Лист3!H$5,'Баллы и сумма'!Y73&lt;=Лист3!L$5),Лист3!$N$5)))))," (",'Баллы и сумма'!Y73," б.)"))</f>
        <v/>
      </c>
      <c r="G39" s="66" t="str">
        <f>IF($B39="","",CONCATENATE(IF('Баллы и сумма'!Z73&lt;=Лист3!M$2,Лист3!$N$2,IF('Баллы и сумма'!Z73&gt;=Лист3!I$6,Лист3!$N$6,IF(AND('Баллы и сумма'!Z73&gt;=Лист3!I$3,'Баллы и сумма'!Z73&lt;=Лист3!M$3),Лист3!$N$3,IF(AND('Баллы и сумма'!Z73&gt;=Лист3!I$4,'Баллы и сумма'!Z73&lt;=Лист3!M$4),Лист3!$N$4,IF(AND('Баллы и сумма'!Z73&gt;=Лист3!I$5,'Баллы и сумма'!Z73&lt;=Лист3!M$5),Лист3!$N$5)))))," (",'Баллы и сумма'!Z73," б.)"))</f>
        <v/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</row>
    <row r="40" spans="1:63" x14ac:dyDescent="0.25">
      <c r="A40" s="54">
        <v>37</v>
      </c>
      <c r="B40" s="23" t="str">
        <f t="shared" si="1"/>
        <v/>
      </c>
      <c r="C40" s="24" t="str">
        <f t="shared" si="0"/>
        <v/>
      </c>
      <c r="D40" s="47" t="str">
        <f>IF($B40="","",CONCATENATE(IF('Баллы и сумма'!W75&lt;=Лист3!J$2,Лист3!$N$2,IF('Баллы и сумма'!W75&gt;=Лист3!F$6,Лист3!$N$6,IF(AND('Баллы и сумма'!W75&gt;=Лист3!F$3,'Баллы и сумма'!W75&lt;=Лист3!J$3),Лист3!$N$3,IF(AND('Баллы и сумма'!W75&gt;=Лист3!F$4,'Баллы и сумма'!W75&lt;=Лист3!J$4),Лист3!$N$4,IF(AND('Баллы и сумма'!W75&gt;=Лист3!F$5,'Баллы и сумма'!W75&lt;=Лист3!J$5),Лист3!$N$5)))))," (",'Баллы и сумма'!W75," б.)"))</f>
        <v/>
      </c>
      <c r="E40" s="47" t="str">
        <f>IF($B40="","",CONCATENATE(IF('Баллы и сумма'!X75&lt;=Лист3!K$2,Лист3!$N$2,IF('Баллы и сумма'!X75&gt;=Лист3!G$6,Лист3!$N$6,IF(AND('Баллы и сумма'!X75&gt;=Лист3!G$3,'Баллы и сумма'!X75&lt;=Лист3!K$3),Лист3!$N$3,IF(AND('Баллы и сумма'!X75&gt;=Лист3!G$4,'Баллы и сумма'!X75&lt;=Лист3!K$4),Лист3!$N$4,IF(AND('Баллы и сумма'!X75&gt;=Лист3!G$5,'Баллы и сумма'!X75&lt;=Лист3!K$5),Лист3!$N$5)))))," (",'Баллы и сумма'!X75," б.)"))</f>
        <v/>
      </c>
      <c r="F40" s="47" t="str">
        <f>IF($B40="","",CONCATENATE(IF('Баллы и сумма'!Y75&lt;=Лист3!L$2,Лист3!$N$2,IF('Баллы и сумма'!Y75&gt;=Лист3!H$6,Лист3!$N$6,IF(AND('Баллы и сумма'!Y75&gt;=Лист3!H$3,'Баллы и сумма'!Y75&lt;=Лист3!L$3),Лист3!$N$3,IF(AND('Баллы и сумма'!Y75&gt;=Лист3!H$4,'Баллы и сумма'!Y75&lt;=Лист3!L$4),Лист3!$N$4,IF(AND('Баллы и сумма'!Y75&gt;=Лист3!H$5,'Баллы и сумма'!Y75&lt;=Лист3!L$5),Лист3!$N$5)))))," (",'Баллы и сумма'!Y75," б.)"))</f>
        <v/>
      </c>
      <c r="G40" s="47" t="str">
        <f>IF($B40="","",CONCATENATE(IF('Баллы и сумма'!Z75&lt;=Лист3!M$2,Лист3!$N$2,IF('Баллы и сумма'!Z75&gt;=Лист3!I$6,Лист3!$N$6,IF(AND('Баллы и сумма'!Z75&gt;=Лист3!I$3,'Баллы и сумма'!Z75&lt;=Лист3!M$3),Лист3!$N$3,IF(AND('Баллы и сумма'!Z75&gt;=Лист3!I$4,'Баллы и сумма'!Z75&lt;=Лист3!M$4),Лист3!$N$4,IF(AND('Баллы и сумма'!Z75&gt;=Лист3!I$5,'Баллы и сумма'!Z75&lt;=Лист3!M$5),Лист3!$N$5)))))," (",'Баллы и сумма'!Z75," б.)"))</f>
        <v/>
      </c>
    </row>
    <row r="41" spans="1:63" s="55" customFormat="1" x14ac:dyDescent="0.25">
      <c r="A41" s="54">
        <v>38</v>
      </c>
      <c r="B41" s="64" t="str">
        <f t="shared" si="1"/>
        <v/>
      </c>
      <c r="C41" s="65" t="str">
        <f t="shared" si="0"/>
        <v/>
      </c>
      <c r="D41" s="66" t="str">
        <f>IF($B41="","",CONCATENATE(IF('Баллы и сумма'!W77&lt;=Лист3!J$2,Лист3!$N$2,IF('Баллы и сумма'!W77&gt;=Лист3!F$6,Лист3!$N$6,IF(AND('Баллы и сумма'!W77&gt;=Лист3!F$3,'Баллы и сумма'!W77&lt;=Лист3!J$3),Лист3!$N$3,IF(AND('Баллы и сумма'!W77&gt;=Лист3!F$4,'Баллы и сумма'!W77&lt;=Лист3!J$4),Лист3!$N$4,IF(AND('Баллы и сумма'!W77&gt;=Лист3!F$5,'Баллы и сумма'!W77&lt;=Лист3!J$5),Лист3!$N$5)))))," (",'Баллы и сумма'!W77," б.)"))</f>
        <v/>
      </c>
      <c r="E41" s="66" t="str">
        <f>IF($B41="","",CONCATENATE(IF('Баллы и сумма'!X77&lt;=Лист3!K$2,Лист3!$N$2,IF('Баллы и сумма'!X77&gt;=Лист3!G$6,Лист3!$N$6,IF(AND('Баллы и сумма'!X77&gt;=Лист3!G$3,'Баллы и сумма'!X77&lt;=Лист3!K$3),Лист3!$N$3,IF(AND('Баллы и сумма'!X77&gt;=Лист3!G$4,'Баллы и сумма'!X77&lt;=Лист3!K$4),Лист3!$N$4,IF(AND('Баллы и сумма'!X77&gt;=Лист3!G$5,'Баллы и сумма'!X77&lt;=Лист3!K$5),Лист3!$N$5)))))," (",'Баллы и сумма'!X77," б.)"))</f>
        <v/>
      </c>
      <c r="F41" s="66" t="str">
        <f>IF($B41="","",CONCATENATE(IF('Баллы и сумма'!Y77&lt;=Лист3!L$2,Лист3!$N$2,IF('Баллы и сумма'!Y77&gt;=Лист3!H$6,Лист3!$N$6,IF(AND('Баллы и сумма'!Y77&gt;=Лист3!H$3,'Баллы и сумма'!Y77&lt;=Лист3!L$3),Лист3!$N$3,IF(AND('Баллы и сумма'!Y77&gt;=Лист3!H$4,'Баллы и сумма'!Y77&lt;=Лист3!L$4),Лист3!$N$4,IF(AND('Баллы и сумма'!Y77&gt;=Лист3!H$5,'Баллы и сумма'!Y77&lt;=Лист3!L$5),Лист3!$N$5)))))," (",'Баллы и сумма'!Y77," б.)"))</f>
        <v/>
      </c>
      <c r="G41" s="66" t="str">
        <f>IF($B41="","",CONCATENATE(IF('Баллы и сумма'!Z77&lt;=Лист3!M$2,Лист3!$N$2,IF('Баллы и сумма'!Z77&gt;=Лист3!I$6,Лист3!$N$6,IF(AND('Баллы и сумма'!Z77&gt;=Лист3!I$3,'Баллы и сумма'!Z77&lt;=Лист3!M$3),Лист3!$N$3,IF(AND('Баллы и сумма'!Z77&gt;=Лист3!I$4,'Баллы и сумма'!Z77&lt;=Лист3!M$4),Лист3!$N$4,IF(AND('Баллы и сумма'!Z77&gt;=Лист3!I$5,'Баллы и сумма'!Z77&lt;=Лист3!M$5),Лист3!$N$5)))))," (",'Баллы и сумма'!Z77," б.)"))</f>
        <v/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</row>
    <row r="42" spans="1:63" x14ac:dyDescent="0.25">
      <c r="A42" s="54">
        <v>39</v>
      </c>
      <c r="B42" s="23" t="str">
        <f t="shared" si="1"/>
        <v/>
      </c>
      <c r="C42" s="24" t="str">
        <f t="shared" si="0"/>
        <v/>
      </c>
      <c r="D42" s="47" t="str">
        <f>IF($B42="","",CONCATENATE(IF('Баллы и сумма'!W79&lt;=Лист3!J$2,Лист3!$N$2,IF('Баллы и сумма'!W79&gt;=Лист3!F$6,Лист3!$N$6,IF(AND('Баллы и сумма'!W79&gt;=Лист3!F$3,'Баллы и сумма'!W79&lt;=Лист3!J$3),Лист3!$N$3,IF(AND('Баллы и сумма'!W79&gt;=Лист3!F$4,'Баллы и сумма'!W79&lt;=Лист3!J$4),Лист3!$N$4,IF(AND('Баллы и сумма'!W79&gt;=Лист3!F$5,'Баллы и сумма'!W79&lt;=Лист3!J$5),Лист3!$N$5)))))," (",'Баллы и сумма'!W79," б.)"))</f>
        <v/>
      </c>
      <c r="E42" s="47" t="str">
        <f>IF($B42="","",CONCATENATE(IF('Баллы и сумма'!X79&lt;=Лист3!K$2,Лист3!$N$2,IF('Баллы и сумма'!X79&gt;=Лист3!G$6,Лист3!$N$6,IF(AND('Баллы и сумма'!X79&gt;=Лист3!G$3,'Баллы и сумма'!X79&lt;=Лист3!K$3),Лист3!$N$3,IF(AND('Баллы и сумма'!X79&gt;=Лист3!G$4,'Баллы и сумма'!X79&lt;=Лист3!K$4),Лист3!$N$4,IF(AND('Баллы и сумма'!X79&gt;=Лист3!G$5,'Баллы и сумма'!X79&lt;=Лист3!K$5),Лист3!$N$5)))))," (",'Баллы и сумма'!X79," б.)"))</f>
        <v/>
      </c>
      <c r="F42" s="47" t="str">
        <f>IF($B42="","",CONCATENATE(IF('Баллы и сумма'!Y79&lt;=Лист3!L$2,Лист3!$N$2,IF('Баллы и сумма'!Y79&gt;=Лист3!H$6,Лист3!$N$6,IF(AND('Баллы и сумма'!Y79&gt;=Лист3!H$3,'Баллы и сумма'!Y79&lt;=Лист3!L$3),Лист3!$N$3,IF(AND('Баллы и сумма'!Y79&gt;=Лист3!H$4,'Баллы и сумма'!Y79&lt;=Лист3!L$4),Лист3!$N$4,IF(AND('Баллы и сумма'!Y79&gt;=Лист3!H$5,'Баллы и сумма'!Y79&lt;=Лист3!L$5),Лист3!$N$5)))))," (",'Баллы и сумма'!Y79," б.)"))</f>
        <v/>
      </c>
      <c r="G42" s="47" t="str">
        <f>IF($B42="","",CONCATENATE(IF('Баллы и сумма'!Z79&lt;=Лист3!M$2,Лист3!$N$2,IF('Баллы и сумма'!Z79&gt;=Лист3!I$6,Лист3!$N$6,IF(AND('Баллы и сумма'!Z79&gt;=Лист3!I$3,'Баллы и сумма'!Z79&lt;=Лист3!M$3),Лист3!$N$3,IF(AND('Баллы и сумма'!Z79&gt;=Лист3!I$4,'Баллы и сумма'!Z79&lt;=Лист3!M$4),Лист3!$N$4,IF(AND('Баллы и сумма'!Z79&gt;=Лист3!I$5,'Баллы и сумма'!Z79&lt;=Лист3!M$5),Лист3!$N$5)))))," (",'Баллы и сумма'!Z79," б.)"))</f>
        <v/>
      </c>
    </row>
    <row r="43" spans="1:63" s="55" customFormat="1" x14ac:dyDescent="0.25">
      <c r="A43" s="54">
        <v>40</v>
      </c>
      <c r="B43" s="64" t="str">
        <f t="shared" si="1"/>
        <v/>
      </c>
      <c r="C43" s="65" t="str">
        <f t="shared" si="0"/>
        <v/>
      </c>
      <c r="D43" s="66" t="str">
        <f>IF($B43="","",CONCATENATE(IF('Баллы и сумма'!W81&lt;=Лист3!J$2,Лист3!$N$2,IF('Баллы и сумма'!W81&gt;=Лист3!F$6,Лист3!$N$6,IF(AND('Баллы и сумма'!W81&gt;=Лист3!F$3,'Баллы и сумма'!W81&lt;=Лист3!J$3),Лист3!$N$3,IF(AND('Баллы и сумма'!W81&gt;=Лист3!F$4,'Баллы и сумма'!W81&lt;=Лист3!J$4),Лист3!$N$4,IF(AND('Баллы и сумма'!W81&gt;=Лист3!F$5,'Баллы и сумма'!W81&lt;=Лист3!J$5),Лист3!$N$5)))))," (",'Баллы и сумма'!W81," б.)"))</f>
        <v/>
      </c>
      <c r="E43" s="66" t="str">
        <f>IF($B43="","",CONCATENATE(IF('Баллы и сумма'!X81&lt;=Лист3!K$2,Лист3!$N$2,IF('Баллы и сумма'!X81&gt;=Лист3!G$6,Лист3!$N$6,IF(AND('Баллы и сумма'!X81&gt;=Лист3!G$3,'Баллы и сумма'!X81&lt;=Лист3!K$3),Лист3!$N$3,IF(AND('Баллы и сумма'!X81&gt;=Лист3!G$4,'Баллы и сумма'!X81&lt;=Лист3!K$4),Лист3!$N$4,IF(AND('Баллы и сумма'!X81&gt;=Лист3!G$5,'Баллы и сумма'!X81&lt;=Лист3!K$5),Лист3!$N$5)))))," (",'Баллы и сумма'!X81," б.)"))</f>
        <v/>
      </c>
      <c r="F43" s="66" t="str">
        <f>IF($B43="","",CONCATENATE(IF('Баллы и сумма'!Y81&lt;=Лист3!L$2,Лист3!$N$2,IF('Баллы и сумма'!Y81&gt;=Лист3!H$6,Лист3!$N$6,IF(AND('Баллы и сумма'!Y81&gt;=Лист3!H$3,'Баллы и сумма'!Y81&lt;=Лист3!L$3),Лист3!$N$3,IF(AND('Баллы и сумма'!Y81&gt;=Лист3!H$4,'Баллы и сумма'!Y81&lt;=Лист3!L$4),Лист3!$N$4,IF(AND('Баллы и сумма'!Y81&gt;=Лист3!H$5,'Баллы и сумма'!Y81&lt;=Лист3!L$5),Лист3!$N$5)))))," (",'Баллы и сумма'!Y81," б.)"))</f>
        <v/>
      </c>
      <c r="G43" s="66" t="str">
        <f>IF($B43="","",CONCATENATE(IF('Баллы и сумма'!Z81&lt;=Лист3!M$2,Лист3!$N$2,IF('Баллы и сумма'!Z81&gt;=Лист3!I$6,Лист3!$N$6,IF(AND('Баллы и сумма'!Z81&gt;=Лист3!I$3,'Баллы и сумма'!Z81&lt;=Лист3!M$3),Лист3!$N$3,IF(AND('Баллы и сумма'!Z81&gt;=Лист3!I$4,'Баллы и сумма'!Z81&lt;=Лист3!M$4),Лист3!$N$4,IF(AND('Баллы и сумма'!Z81&gt;=Лист3!I$5,'Баллы и сумма'!Z81&lt;=Лист3!M$5),Лист3!$N$5)))))," (",'Баллы и сумма'!Z81," б.)"))</f>
        <v/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</row>
    <row r="44" spans="1:63" x14ac:dyDescent="0.25">
      <c r="A44" s="55"/>
      <c r="E44" s="25"/>
      <c r="F44" s="25"/>
      <c r="G44" s="25"/>
    </row>
    <row r="45" spans="1:63" s="55" customFormat="1" x14ac:dyDescent="0.25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</row>
    <row r="46" spans="1:63" x14ac:dyDescent="0.25">
      <c r="A46" s="55"/>
    </row>
    <row r="47" spans="1:63" s="55" customFormat="1" x14ac:dyDescent="0.25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</row>
    <row r="48" spans="1:63" x14ac:dyDescent="0.25">
      <c r="A48" s="55"/>
    </row>
    <row r="49" spans="1:63" s="55" customFormat="1" x14ac:dyDescent="0.25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</row>
    <row r="50" spans="1:63" x14ac:dyDescent="0.25">
      <c r="A50" s="55"/>
    </row>
    <row r="51" spans="1:63" s="55" customFormat="1" x14ac:dyDescent="0.25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</row>
    <row r="52" spans="1:63" x14ac:dyDescent="0.25">
      <c r="A52" s="55"/>
    </row>
    <row r="53" spans="1:63" s="55" customFormat="1" x14ac:dyDescent="0.25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</row>
    <row r="54" spans="1:63" x14ac:dyDescent="0.25">
      <c r="A54" s="55"/>
    </row>
    <row r="55" spans="1:63" s="55" customFormat="1" x14ac:dyDescent="0.25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</row>
    <row r="56" spans="1:63" x14ac:dyDescent="0.25">
      <c r="A56" s="55"/>
    </row>
    <row r="57" spans="1:63" s="55" customFormat="1" x14ac:dyDescent="0.25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</row>
    <row r="58" spans="1:63" x14ac:dyDescent="0.25">
      <c r="A58" s="55"/>
    </row>
    <row r="59" spans="1:63" s="55" customFormat="1" x14ac:dyDescent="0.25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</row>
    <row r="60" spans="1:63" x14ac:dyDescent="0.25">
      <c r="A60" s="55"/>
    </row>
    <row r="61" spans="1:63" s="55" customFormat="1" x14ac:dyDescent="0.25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</row>
    <row r="62" spans="1:63" x14ac:dyDescent="0.25">
      <c r="A62" s="55"/>
    </row>
    <row r="63" spans="1:63" s="55" customFormat="1" x14ac:dyDescent="0.25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</row>
    <row r="64" spans="1:63" x14ac:dyDescent="0.25">
      <c r="A64" s="55"/>
    </row>
    <row r="65" spans="1:63" s="55" customFormat="1" x14ac:dyDescent="0.25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</row>
    <row r="66" spans="1:63" x14ac:dyDescent="0.25">
      <c r="A66" s="55"/>
    </row>
    <row r="67" spans="1:63" s="55" customFormat="1" x14ac:dyDescent="0.25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</row>
    <row r="68" spans="1:63" x14ac:dyDescent="0.25">
      <c r="A68" s="55"/>
    </row>
    <row r="69" spans="1:63" s="55" customFormat="1" x14ac:dyDescent="0.25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</row>
    <row r="70" spans="1:63" x14ac:dyDescent="0.25">
      <c r="A70" s="55"/>
    </row>
    <row r="71" spans="1:63" x14ac:dyDescent="0.25">
      <c r="A71" s="55"/>
    </row>
    <row r="72" spans="1:63" x14ac:dyDescent="0.25">
      <c r="A72" s="55"/>
    </row>
    <row r="73" spans="1:63" x14ac:dyDescent="0.25">
      <c r="A73" s="55"/>
    </row>
    <row r="74" spans="1:63" x14ac:dyDescent="0.25">
      <c r="A74" s="55"/>
    </row>
    <row r="75" spans="1:63" x14ac:dyDescent="0.25">
      <c r="A75" s="55"/>
    </row>
    <row r="76" spans="1:63" x14ac:dyDescent="0.25">
      <c r="A76" s="55"/>
    </row>
    <row r="77" spans="1:63" x14ac:dyDescent="0.25">
      <c r="A77" s="55"/>
    </row>
    <row r="78" spans="1:63" x14ac:dyDescent="0.25">
      <c r="A78" s="55"/>
    </row>
    <row r="79" spans="1:63" x14ac:dyDescent="0.25">
      <c r="A79" s="55"/>
    </row>
    <row r="80" spans="1:63" x14ac:dyDescent="0.25">
      <c r="A80" s="55"/>
    </row>
    <row r="81" spans="1:1" x14ac:dyDescent="0.25">
      <c r="A81" s="55"/>
    </row>
    <row r="82" spans="1:1" x14ac:dyDescent="0.25">
      <c r="A82" s="55"/>
    </row>
    <row r="83" spans="1:1" x14ac:dyDescent="0.25">
      <c r="A83" s="55"/>
    </row>
    <row r="84" spans="1:1" x14ac:dyDescent="0.25">
      <c r="A84" s="55"/>
    </row>
    <row r="85" spans="1:1" x14ac:dyDescent="0.25">
      <c r="A85" s="55"/>
    </row>
    <row r="86" spans="1:1" x14ac:dyDescent="0.25">
      <c r="A86" s="55"/>
    </row>
    <row r="87" spans="1:1" x14ac:dyDescent="0.25">
      <c r="A87" s="55"/>
    </row>
    <row r="88" spans="1:1" x14ac:dyDescent="0.25">
      <c r="A88" s="55"/>
    </row>
    <row r="89" spans="1:1" x14ac:dyDescent="0.25">
      <c r="A89" s="55"/>
    </row>
    <row r="90" spans="1:1" x14ac:dyDescent="0.25">
      <c r="A90" s="55"/>
    </row>
    <row r="91" spans="1:1" x14ac:dyDescent="0.25">
      <c r="A91" s="55"/>
    </row>
    <row r="92" spans="1:1" x14ac:dyDescent="0.25">
      <c r="A92" s="55"/>
    </row>
    <row r="93" spans="1:1" x14ac:dyDescent="0.25">
      <c r="A93" s="55"/>
    </row>
    <row r="94" spans="1:1" x14ac:dyDescent="0.25">
      <c r="A94" s="55"/>
    </row>
    <row r="95" spans="1:1" x14ac:dyDescent="0.25">
      <c r="A95" s="55"/>
    </row>
    <row r="96" spans="1:1" x14ac:dyDescent="0.25">
      <c r="A96" s="55"/>
    </row>
    <row r="97" spans="1:1" x14ac:dyDescent="0.25">
      <c r="A97" s="55"/>
    </row>
    <row r="98" spans="1:1" x14ac:dyDescent="0.25">
      <c r="A98" s="55"/>
    </row>
    <row r="99" spans="1:1" x14ac:dyDescent="0.25">
      <c r="A99" s="55"/>
    </row>
    <row r="100" spans="1:1" x14ac:dyDescent="0.25">
      <c r="A100" s="55"/>
    </row>
    <row r="101" spans="1:1" x14ac:dyDescent="0.25">
      <c r="A101" s="55"/>
    </row>
    <row r="102" spans="1:1" x14ac:dyDescent="0.25">
      <c r="A102" s="55"/>
    </row>
    <row r="103" spans="1:1" x14ac:dyDescent="0.25">
      <c r="A103" s="55"/>
    </row>
    <row r="104" spans="1:1" x14ac:dyDescent="0.25">
      <c r="A104" s="55"/>
    </row>
    <row r="105" spans="1:1" x14ac:dyDescent="0.25">
      <c r="A105" s="55"/>
    </row>
    <row r="106" spans="1:1" x14ac:dyDescent="0.25">
      <c r="A106" s="55"/>
    </row>
    <row r="107" spans="1:1" x14ac:dyDescent="0.25">
      <c r="A107" s="55"/>
    </row>
    <row r="108" spans="1:1" x14ac:dyDescent="0.25">
      <c r="A108" s="55"/>
    </row>
    <row r="109" spans="1:1" x14ac:dyDescent="0.25">
      <c r="A109" s="55"/>
    </row>
    <row r="110" spans="1:1" x14ac:dyDescent="0.25">
      <c r="A110" s="55"/>
    </row>
    <row r="111" spans="1:1" x14ac:dyDescent="0.25">
      <c r="A111" s="55"/>
    </row>
    <row r="112" spans="1:1" x14ac:dyDescent="0.25">
      <c r="A112" s="55"/>
    </row>
    <row r="113" spans="1:1" x14ac:dyDescent="0.25">
      <c r="A113" s="55"/>
    </row>
    <row r="114" spans="1:1" x14ac:dyDescent="0.25">
      <c r="A114" s="55"/>
    </row>
    <row r="115" spans="1:1" x14ac:dyDescent="0.25">
      <c r="A115" s="55"/>
    </row>
    <row r="116" spans="1:1" x14ac:dyDescent="0.25">
      <c r="A116" s="55"/>
    </row>
    <row r="117" spans="1:1" x14ac:dyDescent="0.25">
      <c r="A117" s="55"/>
    </row>
    <row r="118" spans="1:1" x14ac:dyDescent="0.25">
      <c r="A118" s="55"/>
    </row>
    <row r="119" spans="1:1" x14ac:dyDescent="0.25">
      <c r="A119" s="55"/>
    </row>
    <row r="120" spans="1:1" x14ac:dyDescent="0.25">
      <c r="A120" s="55"/>
    </row>
    <row r="121" spans="1:1" x14ac:dyDescent="0.25">
      <c r="A121" s="55"/>
    </row>
    <row r="122" spans="1:1" x14ac:dyDescent="0.25">
      <c r="A122" s="55"/>
    </row>
    <row r="123" spans="1:1" x14ac:dyDescent="0.25">
      <c r="A123" s="55"/>
    </row>
    <row r="124" spans="1:1" x14ac:dyDescent="0.25">
      <c r="A124" s="55"/>
    </row>
  </sheetData>
  <sheetProtection algorithmName="SHA-512" hashValue="uFWwXITQ+CWGM2SWha2FXnWoDfzMY6dNChgP57IQwkSFmQwFMKXYsBJAetvatme9dPuV5752Kii4LLJZyjvYOw==" saltValue="E+81fv7RgwPEtI1iyrHBZA==" spinCount="100000" sheet="1" objects="1" scenarios="1" formatCells="0" formatColumns="0" formatRows="0"/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7" tint="0.59999389629810485"/>
  </sheetPr>
  <dimension ref="A1:L1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15" x14ac:dyDescent="0.25"/>
  <cols>
    <col min="1" max="1" width="11" style="31" customWidth="1"/>
    <col min="2" max="2" width="43.85546875" style="34" customWidth="1"/>
    <col min="3" max="12" width="12" style="20" customWidth="1"/>
    <col min="13" max="16384" width="9.140625" style="20"/>
  </cols>
  <sheetData>
    <row r="1" spans="1:12" s="44" customFormat="1" x14ac:dyDescent="0.25">
      <c r="B1" s="45"/>
      <c r="E1" s="44" t="s">
        <v>54</v>
      </c>
    </row>
    <row r="2" spans="1:12" s="44" customFormat="1" x14ac:dyDescent="0.25">
      <c r="B2" s="45"/>
      <c r="C2" s="42"/>
      <c r="D2" s="44" t="s">
        <v>55</v>
      </c>
      <c r="E2" s="44" t="s">
        <v>56</v>
      </c>
      <c r="F2" s="81"/>
      <c r="G2" s="81"/>
      <c r="H2" s="81"/>
      <c r="I2" s="81"/>
      <c r="J2" s="81"/>
      <c r="K2" s="81"/>
      <c r="L2" s="81"/>
    </row>
    <row r="3" spans="1:12" s="44" customFormat="1" x14ac:dyDescent="0.25">
      <c r="B3" s="45"/>
      <c r="C3" s="43"/>
      <c r="D3" s="44" t="s">
        <v>57</v>
      </c>
    </row>
    <row r="4" spans="1:12" x14ac:dyDescent="0.25">
      <c r="A4" s="20"/>
      <c r="B4" s="28"/>
    </row>
    <row r="5" spans="1:12" s="30" customFormat="1" ht="31.5" customHeight="1" x14ac:dyDescent="0.25">
      <c r="A5" s="67"/>
      <c r="B5" s="68" t="s">
        <v>49</v>
      </c>
      <c r="C5" s="82" t="s">
        <v>19</v>
      </c>
      <c r="D5" s="82"/>
      <c r="E5" s="82" t="s">
        <v>21</v>
      </c>
      <c r="F5" s="82"/>
      <c r="G5" s="82" t="s">
        <v>23</v>
      </c>
      <c r="H5" s="82"/>
      <c r="I5" s="82" t="s">
        <v>25</v>
      </c>
      <c r="J5" s="82"/>
      <c r="K5" s="82" t="s">
        <v>27</v>
      </c>
      <c r="L5" s="82"/>
    </row>
    <row r="6" spans="1:12" x14ac:dyDescent="0.25">
      <c r="A6" s="69"/>
      <c r="B6" s="57">
        <f>COUNTA('Данные из бланков'!B:B)-1</f>
        <v>0</v>
      </c>
      <c r="C6" s="70" t="s">
        <v>47</v>
      </c>
      <c r="D6" s="70" t="s">
        <v>48</v>
      </c>
      <c r="E6" s="70" t="s">
        <v>47</v>
      </c>
      <c r="F6" s="70" t="s">
        <v>48</v>
      </c>
      <c r="G6" s="70" t="s">
        <v>47</v>
      </c>
      <c r="H6" s="70" t="s">
        <v>48</v>
      </c>
      <c r="I6" s="70" t="s">
        <v>47</v>
      </c>
      <c r="J6" s="70" t="s">
        <v>48</v>
      </c>
      <c r="K6" s="70" t="s">
        <v>47</v>
      </c>
      <c r="L6" s="70" t="s">
        <v>48</v>
      </c>
    </row>
    <row r="7" spans="1:12" ht="135" customHeight="1" x14ac:dyDescent="0.25">
      <c r="A7" s="67" t="s">
        <v>10</v>
      </c>
      <c r="B7" s="71" t="s">
        <v>11</v>
      </c>
      <c r="C7" s="33">
        <f>COUNTIFS('итоги по ученикам_1'!D:D,'Результаты класса'!C5:D5)</f>
        <v>0</v>
      </c>
      <c r="D7" s="72" t="str">
        <f>IF($B$6=0,"",C7/$B$6)</f>
        <v/>
      </c>
      <c r="E7" s="33">
        <f>COUNTIFS('итоги по ученикам_1'!D:D,'Результаты класса'!E5)</f>
        <v>0</v>
      </c>
      <c r="F7" s="72" t="str">
        <f>IF($B$6=0,"",E7/$B$6)</f>
        <v/>
      </c>
      <c r="G7" s="33">
        <f>COUNTIFS('итоги по ученикам_1'!D:D,'Результаты класса'!$G$5)</f>
        <v>0</v>
      </c>
      <c r="H7" s="72" t="str">
        <f>IF($B$6=0,"",G7/$B$6)</f>
        <v/>
      </c>
      <c r="I7" s="33">
        <f>COUNTIFS('итоги по ученикам_1'!D:D,'Результаты класса'!$I$5)</f>
        <v>0</v>
      </c>
      <c r="J7" s="72" t="str">
        <f>IF($B$6=0,"",I7/$B$6)</f>
        <v/>
      </c>
      <c r="K7" s="33">
        <f>COUNTIFS('итоги по ученикам_1'!D:D,'Результаты класса'!$K$5)</f>
        <v>0</v>
      </c>
      <c r="L7" s="72" t="str">
        <f>IF($B$6=0,"",K7/$B$6)</f>
        <v/>
      </c>
    </row>
    <row r="8" spans="1:12" ht="144.75" customHeight="1" x14ac:dyDescent="0.25">
      <c r="A8" s="67" t="s">
        <v>12</v>
      </c>
      <c r="B8" s="71" t="s">
        <v>13</v>
      </c>
      <c r="C8" s="33">
        <f>COUNTIFS('итоги по ученикам_1'!E:E,'Результаты класса'!C5)</f>
        <v>0</v>
      </c>
      <c r="D8" s="72" t="str">
        <f t="shared" ref="D8:F10" si="0">IF($B$6=0,"",C8/$B$6)</f>
        <v/>
      </c>
      <c r="E8" s="33">
        <f>COUNTIFS('итоги по ученикам_1'!E:E,'Результаты класса'!E5)</f>
        <v>0</v>
      </c>
      <c r="F8" s="72" t="str">
        <f t="shared" si="0"/>
        <v/>
      </c>
      <c r="G8" s="33">
        <f>COUNTIFS('итоги по ученикам_1'!E:E,'Результаты класса'!$G$5)</f>
        <v>0</v>
      </c>
      <c r="H8" s="72" t="str">
        <f t="shared" ref="H8" si="1">IF($B$6=0,"",G8/$B$6)</f>
        <v/>
      </c>
      <c r="I8" s="33">
        <f>COUNTIFS('итоги по ученикам_1'!E:E,'Результаты класса'!$I$5)</f>
        <v>0</v>
      </c>
      <c r="J8" s="72" t="str">
        <f t="shared" ref="J8" si="2">IF($B$6=0,"",I8/$B$6)</f>
        <v/>
      </c>
      <c r="K8" s="33">
        <f>COUNTIFS('итоги по ученикам_1'!E:E,'Результаты класса'!$K$5)</f>
        <v>0</v>
      </c>
      <c r="L8" s="72" t="str">
        <f t="shared" ref="L8" si="3">IF($B$6=0,"",K8/$B$6)</f>
        <v/>
      </c>
    </row>
    <row r="9" spans="1:12" ht="208.5" customHeight="1" x14ac:dyDescent="0.25">
      <c r="A9" s="67" t="s">
        <v>14</v>
      </c>
      <c r="B9" s="71" t="s">
        <v>15</v>
      </c>
      <c r="C9" s="33">
        <f>COUNTIFS('итоги по ученикам_1'!F:F,'Результаты класса'!C5)</f>
        <v>0</v>
      </c>
      <c r="D9" s="72" t="str">
        <f t="shared" si="0"/>
        <v/>
      </c>
      <c r="E9" s="33">
        <f>COUNTIFS('итоги по ученикам_1'!F:F,'Результаты класса'!E5)</f>
        <v>0</v>
      </c>
      <c r="F9" s="72" t="str">
        <f t="shared" si="0"/>
        <v/>
      </c>
      <c r="G9" s="33">
        <f>COUNTIFS('итоги по ученикам_1'!F:F,'Результаты класса'!$G$5)</f>
        <v>0</v>
      </c>
      <c r="H9" s="72" t="str">
        <f t="shared" ref="H9" si="4">IF($B$6=0,"",G9/$B$6)</f>
        <v/>
      </c>
      <c r="I9" s="33">
        <f>COUNTIFS('итоги по ученикам_1'!F:F,'Результаты класса'!$I$5)</f>
        <v>0</v>
      </c>
      <c r="J9" s="72" t="str">
        <f t="shared" ref="J9" si="5">IF($B$6=0,"",I9/$B$6)</f>
        <v/>
      </c>
      <c r="K9" s="33">
        <f>COUNTIFS('итоги по ученикам_1'!F:F,'Результаты класса'!$K$5)</f>
        <v>0</v>
      </c>
      <c r="L9" s="72" t="str">
        <f t="shared" ref="L9" si="6">IF($B$6=0,"",K9/$B$6)</f>
        <v/>
      </c>
    </row>
    <row r="10" spans="1:12" ht="153.75" customHeight="1" x14ac:dyDescent="0.25">
      <c r="A10" s="67" t="s">
        <v>16</v>
      </c>
      <c r="B10" s="71" t="s">
        <v>17</v>
      </c>
      <c r="C10" s="33">
        <f>COUNTIFS('итоги по ученикам_1'!G:G,'Результаты класса'!C5)</f>
        <v>0</v>
      </c>
      <c r="D10" s="72" t="str">
        <f t="shared" si="0"/>
        <v/>
      </c>
      <c r="E10" s="33">
        <f>COUNTIFS('итоги по ученикам_1'!G:G,'Результаты класса'!E5)</f>
        <v>0</v>
      </c>
      <c r="F10" s="72" t="str">
        <f t="shared" si="0"/>
        <v/>
      </c>
      <c r="G10" s="33">
        <f>COUNTIFS('итоги по ученикам_1'!G:G,'Результаты класса'!$G$5)</f>
        <v>0</v>
      </c>
      <c r="H10" s="72" t="str">
        <f t="shared" ref="H10" si="7">IF($B$6=0,"",G10/$B$6)</f>
        <v/>
      </c>
      <c r="I10" s="33">
        <f>COUNTIFS('итоги по ученикам_1'!G:G,'Результаты класса'!$I$5)</f>
        <v>0</v>
      </c>
      <c r="J10" s="72" t="str">
        <f t="shared" ref="J10" si="8">IF($B$6=0,"",I10/$B$6)</f>
        <v/>
      </c>
      <c r="K10" s="33">
        <f>COUNTIFS('итоги по ученикам_1'!G:G,'Результаты класса'!$K$5)</f>
        <v>0</v>
      </c>
      <c r="L10" s="72" t="str">
        <f t="shared" ref="L10" si="9">IF($B$6=0,"",K10/$B$6)</f>
        <v/>
      </c>
    </row>
    <row r="11" spans="1:12" ht="2.25" customHeight="1" x14ac:dyDescent="0.25">
      <c r="D11" s="41" t="s">
        <v>19</v>
      </c>
      <c r="E11" s="41"/>
      <c r="F11" s="41" t="s">
        <v>21</v>
      </c>
      <c r="G11" s="41"/>
      <c r="H11" s="41" t="s">
        <v>23</v>
      </c>
      <c r="I11" s="41"/>
      <c r="J11" s="41" t="s">
        <v>25</v>
      </c>
      <c r="K11" s="41"/>
      <c r="L11" s="41" t="s">
        <v>27</v>
      </c>
    </row>
  </sheetData>
  <sheetProtection algorithmName="SHA-512" hashValue="x+R7o5uTq4wYACkKuGQz/k3WsT+Ghq2gs3Qup4ntRMVjeqEiLl0zmAH3JHb5BaYqbDEOCZ7f43Mcklxc3B42Jw==" saltValue="y3c09sM1kF0YpNt+uDLkNA==" spinCount="100000" sheet="1" objects="1" scenarios="1"/>
  <mergeCells count="6">
    <mergeCell ref="F2:L2"/>
    <mergeCell ref="K5:L5"/>
    <mergeCell ref="C5:D5"/>
    <mergeCell ref="E5:F5"/>
    <mergeCell ref="G5:H5"/>
    <mergeCell ref="I5:J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22"/>
  <sheetViews>
    <sheetView topLeftCell="C1" workbookViewId="0">
      <selection activeCell="G13" sqref="G13"/>
    </sheetView>
  </sheetViews>
  <sheetFormatPr defaultRowHeight="15" x14ac:dyDescent="0.25"/>
  <cols>
    <col min="2" max="2" width="66.5703125" customWidth="1"/>
    <col min="4" max="4" width="24" customWidth="1"/>
    <col min="14" max="14" width="21" style="11" customWidth="1"/>
  </cols>
  <sheetData>
    <row r="1" spans="1:14" ht="15.75" thickBot="1" x14ac:dyDescent="0.3">
      <c r="A1" s="89" t="s">
        <v>10</v>
      </c>
      <c r="B1" s="92" t="s">
        <v>11</v>
      </c>
      <c r="C1" s="6" t="s">
        <v>18</v>
      </c>
      <c r="D1" s="6" t="s">
        <v>19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</row>
    <row r="2" spans="1:14" ht="27" thickBot="1" x14ac:dyDescent="0.3">
      <c r="A2" s="90"/>
      <c r="B2" s="93"/>
      <c r="C2" s="7" t="s">
        <v>20</v>
      </c>
      <c r="D2" s="7" t="s">
        <v>21</v>
      </c>
      <c r="F2">
        <v>0</v>
      </c>
      <c r="G2">
        <v>0</v>
      </c>
      <c r="H2">
        <v>0</v>
      </c>
      <c r="I2">
        <v>0</v>
      </c>
      <c r="J2">
        <v>3</v>
      </c>
      <c r="K2">
        <v>4</v>
      </c>
      <c r="L2">
        <v>4</v>
      </c>
      <c r="M2">
        <v>2</v>
      </c>
      <c r="N2" s="12" t="s">
        <v>19</v>
      </c>
    </row>
    <row r="3" spans="1:14" ht="27" thickBot="1" x14ac:dyDescent="0.3">
      <c r="A3" s="90"/>
      <c r="B3" s="93"/>
      <c r="C3" s="7" t="s">
        <v>22</v>
      </c>
      <c r="D3" s="7" t="s">
        <v>23</v>
      </c>
      <c r="F3">
        <v>4</v>
      </c>
      <c r="G3">
        <v>5</v>
      </c>
      <c r="H3">
        <v>5</v>
      </c>
      <c r="I3">
        <v>3</v>
      </c>
      <c r="J3">
        <v>7</v>
      </c>
      <c r="K3">
        <v>9</v>
      </c>
      <c r="L3">
        <v>9</v>
      </c>
      <c r="M3">
        <v>5</v>
      </c>
      <c r="N3" s="12" t="s">
        <v>21</v>
      </c>
    </row>
    <row r="4" spans="1:14" ht="27" thickBot="1" x14ac:dyDescent="0.3">
      <c r="A4" s="90"/>
      <c r="B4" s="93"/>
      <c r="C4" s="7" t="s">
        <v>24</v>
      </c>
      <c r="D4" s="7" t="s">
        <v>25</v>
      </c>
      <c r="F4">
        <v>8</v>
      </c>
      <c r="G4">
        <v>10</v>
      </c>
      <c r="H4">
        <v>10</v>
      </c>
      <c r="I4">
        <v>6</v>
      </c>
      <c r="J4">
        <v>11</v>
      </c>
      <c r="K4">
        <v>14</v>
      </c>
      <c r="L4">
        <v>14</v>
      </c>
      <c r="M4">
        <v>8</v>
      </c>
      <c r="N4" s="12" t="s">
        <v>23</v>
      </c>
    </row>
    <row r="5" spans="1:14" ht="27" thickBot="1" x14ac:dyDescent="0.3">
      <c r="A5" s="91"/>
      <c r="B5" s="94"/>
      <c r="C5" s="7" t="s">
        <v>26</v>
      </c>
      <c r="D5" s="7" t="s">
        <v>27</v>
      </c>
      <c r="F5">
        <v>12</v>
      </c>
      <c r="G5">
        <v>15</v>
      </c>
      <c r="H5">
        <v>15</v>
      </c>
      <c r="I5">
        <v>9</v>
      </c>
      <c r="J5">
        <v>15</v>
      </c>
      <c r="K5">
        <v>19</v>
      </c>
      <c r="L5">
        <v>19</v>
      </c>
      <c r="M5">
        <v>11</v>
      </c>
      <c r="N5" s="12" t="s">
        <v>25</v>
      </c>
    </row>
    <row r="6" spans="1:14" ht="27" thickBot="1" x14ac:dyDescent="0.3">
      <c r="A6" s="8"/>
      <c r="F6">
        <v>16</v>
      </c>
      <c r="G6">
        <v>20</v>
      </c>
      <c r="H6">
        <v>20</v>
      </c>
      <c r="I6">
        <v>12</v>
      </c>
      <c r="N6" s="12" t="s">
        <v>27</v>
      </c>
    </row>
    <row r="7" spans="1:14" ht="15.75" thickBot="1" x14ac:dyDescent="0.3">
      <c r="A7" s="83" t="s">
        <v>12</v>
      </c>
      <c r="B7" s="95" t="s">
        <v>13</v>
      </c>
      <c r="C7" s="9" t="s">
        <v>28</v>
      </c>
      <c r="D7" s="9" t="s">
        <v>19</v>
      </c>
    </row>
    <row r="8" spans="1:14" ht="27" thickBot="1" x14ac:dyDescent="0.3">
      <c r="A8" s="84"/>
      <c r="B8" s="96"/>
      <c r="C8" s="10" t="s">
        <v>29</v>
      </c>
      <c r="D8" s="10" t="s">
        <v>21</v>
      </c>
    </row>
    <row r="9" spans="1:14" ht="27" thickBot="1" x14ac:dyDescent="0.3">
      <c r="A9" s="84"/>
      <c r="B9" s="96"/>
      <c r="C9" s="10" t="s">
        <v>30</v>
      </c>
      <c r="D9" s="10" t="s">
        <v>23</v>
      </c>
      <c r="F9" s="16" t="s">
        <v>52</v>
      </c>
    </row>
    <row r="10" spans="1:14" ht="27" thickBot="1" x14ac:dyDescent="0.3">
      <c r="A10" s="84"/>
      <c r="B10" s="96"/>
      <c r="C10" s="10" t="s">
        <v>31</v>
      </c>
      <c r="D10" s="10" t="s">
        <v>25</v>
      </c>
    </row>
    <row r="11" spans="1:14" ht="27" thickBot="1" x14ac:dyDescent="0.3">
      <c r="A11" s="85"/>
      <c r="B11" s="97"/>
      <c r="C11" s="10" t="s">
        <v>32</v>
      </c>
      <c r="D11" s="10" t="s">
        <v>27</v>
      </c>
    </row>
    <row r="12" spans="1:14" ht="15.75" thickBot="1" x14ac:dyDescent="0.3">
      <c r="A12" s="89" t="s">
        <v>14</v>
      </c>
      <c r="B12" s="92" t="s">
        <v>15</v>
      </c>
      <c r="C12" s="7" t="s">
        <v>28</v>
      </c>
      <c r="D12" s="7" t="s">
        <v>19</v>
      </c>
    </row>
    <row r="13" spans="1:14" ht="27" thickBot="1" x14ac:dyDescent="0.3">
      <c r="A13" s="90"/>
      <c r="B13" s="93"/>
      <c r="C13" s="7" t="s">
        <v>29</v>
      </c>
      <c r="D13" s="7" t="s">
        <v>21</v>
      </c>
    </row>
    <row r="14" spans="1:14" ht="27" thickBot="1" x14ac:dyDescent="0.3">
      <c r="A14" s="90"/>
      <c r="B14" s="93"/>
      <c r="C14" s="7" t="s">
        <v>30</v>
      </c>
      <c r="D14" s="7" t="s">
        <v>23</v>
      </c>
    </row>
    <row r="15" spans="1:14" ht="27" thickBot="1" x14ac:dyDescent="0.3">
      <c r="A15" s="90"/>
      <c r="B15" s="93"/>
      <c r="C15" s="7" t="s">
        <v>33</v>
      </c>
      <c r="D15" s="7" t="s">
        <v>25</v>
      </c>
    </row>
    <row r="16" spans="1:14" ht="39.75" customHeight="1" thickBot="1" x14ac:dyDescent="0.3">
      <c r="A16" s="91"/>
      <c r="B16" s="94"/>
      <c r="C16" s="7" t="s">
        <v>32</v>
      </c>
      <c r="D16" s="7" t="s">
        <v>27</v>
      </c>
    </row>
    <row r="17" spans="1:4" ht="15.75" thickBot="1" x14ac:dyDescent="0.3">
      <c r="A17" s="8"/>
    </row>
    <row r="18" spans="1:4" ht="15.75" thickBot="1" x14ac:dyDescent="0.3">
      <c r="A18" s="83" t="s">
        <v>16</v>
      </c>
      <c r="B18" s="86" t="s">
        <v>17</v>
      </c>
      <c r="C18" s="9" t="s">
        <v>34</v>
      </c>
      <c r="D18" s="9" t="s">
        <v>19</v>
      </c>
    </row>
    <row r="19" spans="1:4" ht="27" thickBot="1" x14ac:dyDescent="0.3">
      <c r="A19" s="84"/>
      <c r="B19" s="87"/>
      <c r="C19" s="10" t="s">
        <v>35</v>
      </c>
      <c r="D19" s="10" t="s">
        <v>21</v>
      </c>
    </row>
    <row r="20" spans="1:4" ht="27" thickBot="1" x14ac:dyDescent="0.3">
      <c r="A20" s="84"/>
      <c r="B20" s="87"/>
      <c r="C20" s="10" t="s">
        <v>36</v>
      </c>
      <c r="D20" s="10" t="s">
        <v>23</v>
      </c>
    </row>
    <row r="21" spans="1:4" ht="27" thickBot="1" x14ac:dyDescent="0.3">
      <c r="A21" s="84"/>
      <c r="B21" s="87"/>
      <c r="C21" s="10" t="s">
        <v>37</v>
      </c>
      <c r="D21" s="10" t="s">
        <v>25</v>
      </c>
    </row>
    <row r="22" spans="1:4" ht="27" thickBot="1" x14ac:dyDescent="0.3">
      <c r="A22" s="85"/>
      <c r="B22" s="88"/>
      <c r="C22" s="10" t="s">
        <v>38</v>
      </c>
      <c r="D22" s="10" t="s">
        <v>27</v>
      </c>
    </row>
  </sheetData>
  <mergeCells count="8">
    <mergeCell ref="A18:A22"/>
    <mergeCell ref="B18:B22"/>
    <mergeCell ref="A1:A5"/>
    <mergeCell ref="B1:B5"/>
    <mergeCell ref="A7:A11"/>
    <mergeCell ref="B7:B11"/>
    <mergeCell ref="A12:A16"/>
    <mergeCell ref="B12:B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 tint="0.59999389629810485"/>
  </sheetPr>
  <dimension ref="A1:J4"/>
  <sheetViews>
    <sheetView zoomScaleNormal="100" workbookViewId="0">
      <selection activeCell="Q8" sqref="Q8"/>
    </sheetView>
  </sheetViews>
  <sheetFormatPr defaultRowHeight="15" x14ac:dyDescent="0.25"/>
  <sheetData>
    <row r="1" spans="1:10" s="46" customFormat="1" x14ac:dyDescent="0.25">
      <c r="A1" s="44"/>
      <c r="B1" s="44"/>
      <c r="C1" s="44" t="s">
        <v>54</v>
      </c>
      <c r="D1" s="44"/>
      <c r="E1" s="44"/>
      <c r="F1" s="44"/>
      <c r="G1" s="44"/>
      <c r="H1" s="44"/>
      <c r="I1" s="44"/>
      <c r="J1" s="44"/>
    </row>
    <row r="2" spans="1:10" s="46" customFormat="1" x14ac:dyDescent="0.25">
      <c r="A2" s="42"/>
      <c r="B2" s="44" t="s">
        <v>55</v>
      </c>
      <c r="C2" s="44" t="s">
        <v>56</v>
      </c>
      <c r="D2" s="81" t="s">
        <v>59</v>
      </c>
      <c r="E2" s="81"/>
      <c r="F2" s="81"/>
      <c r="G2" s="81"/>
      <c r="H2" s="81"/>
      <c r="I2" s="81"/>
      <c r="J2" s="81"/>
    </row>
    <row r="3" spans="1:10" s="46" customFormat="1" x14ac:dyDescent="0.25">
      <c r="A3" s="43"/>
      <c r="B3" s="44" t="s">
        <v>57</v>
      </c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</sheetData>
  <sheetProtection password="CF7A" sheet="1" objects="1" scenarios="1"/>
  <mergeCells count="1">
    <mergeCell ref="D2:J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Инструкция</vt:lpstr>
      <vt:lpstr>Данные из бланков</vt:lpstr>
      <vt:lpstr>Баллы и сумма</vt:lpstr>
      <vt:lpstr>итоги по ученикам_1</vt:lpstr>
      <vt:lpstr>Результаты ученика</vt:lpstr>
      <vt:lpstr>Результаты класса</vt:lpstr>
      <vt:lpstr>Лист3</vt:lpstr>
      <vt:lpstr>Диаграммы</vt:lpstr>
      <vt:lpstr>'Баллы и сумма'!Заголовки_для_печати</vt:lpstr>
      <vt:lpstr>Диаграммы!Заголовки_для_печати</vt:lpstr>
      <vt:lpstr>'итоги по ученикам_1'!Заголовки_для_печати</vt:lpstr>
      <vt:lpstr>'Результаты ученика'!Заголовки_для_печати</vt:lpstr>
      <vt:lpstr>'итоги по ученикам_1'!Область_печати</vt:lpstr>
      <vt:lpstr>ответы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</dc:creator>
  <cp:lastModifiedBy>larkova</cp:lastModifiedBy>
  <cp:lastPrinted>2019-02-04T09:57:24Z</cp:lastPrinted>
  <dcterms:created xsi:type="dcterms:W3CDTF">2018-06-13T02:45:41Z</dcterms:created>
  <dcterms:modified xsi:type="dcterms:W3CDTF">2019-02-12T09:06:35Z</dcterms:modified>
</cp:coreProperties>
</file>